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8625"/>
  <workbookPr showInkAnnotation="0" codeName="ThisWorkbook" defaultThemeVersion="166925"/>
  <mc:AlternateContent xmlns:mc="http://schemas.openxmlformats.org/markup-compatibility/2006">
    <mc:Choice Requires="x15">
      <x15ac:absPath xmlns:x15ac="http://schemas.microsoft.com/office/spreadsheetml/2010/11/ac" url="C:\Users\Bill_\OneDrive\Hot Dog Cart\Spreadsheets\"/>
    </mc:Choice>
  </mc:AlternateContent>
  <xr:revisionPtr revIDLastSave="0" documentId="9031C779136D298C1665C80E6E1DF92FC3B6A0EA" xr6:coauthVersionLast="24" xr6:coauthVersionMax="24" xr10:uidLastSave="{00000000-0000-0000-0000-000000000000}"/>
  <workbookProtection lockStructure="1"/>
  <bookViews>
    <workbookView xWindow="0" yWindow="0" windowWidth="20400" windowHeight="9540" xr2:uid="{00000000-000D-0000-FFFF-FFFF00000000}"/>
  </bookViews>
  <sheets>
    <sheet name="Event Estimator" sheetId="1" r:id="rId1"/>
    <sheet name="Printer Friendly" sheetId="4" r:id="rId2"/>
    <sheet name="Sheet2" sheetId="2" state="hidden" r:id="rId3"/>
  </sheets>
  <definedNames>
    <definedName name="EventCommission">Sheet2!$B$2:$B$51</definedName>
    <definedName name="GuestsEatingPercent">Sheet2!$C$2:$C$16</definedName>
    <definedName name="PercentToEvent">Sheet2!$B$2:$B$16</definedName>
    <definedName name="_xlnm.Print_Area" localSheetId="0">'Event Estimator'!$B$1:$N$28</definedName>
    <definedName name="_xlnm.Print_Area" localSheetId="1">'Printer Friendly'!$B$1:$I$34</definedName>
    <definedName name="YesorNO">Sheet2!$D$2:$D$3</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 i="1" l="1"/>
  <c r="L28" i="1" s="1"/>
  <c r="G14" i="4" s="1"/>
  <c r="I32" i="4" l="1"/>
  <c r="H32" i="4"/>
  <c r="I31" i="4"/>
  <c r="H31" i="4"/>
  <c r="H30" i="4"/>
  <c r="G34" i="4"/>
  <c r="B34" i="4"/>
  <c r="D28" i="4"/>
  <c r="B28" i="4"/>
  <c r="G33" i="4"/>
  <c r="B33" i="4"/>
  <c r="D27" i="4"/>
  <c r="B27" i="4"/>
  <c r="G32" i="4"/>
  <c r="B32" i="4"/>
  <c r="D26" i="4"/>
  <c r="C26" i="4"/>
  <c r="B26" i="4"/>
  <c r="G31" i="4"/>
  <c r="B31" i="4"/>
  <c r="D25" i="4"/>
  <c r="B25" i="4"/>
  <c r="G30" i="4"/>
  <c r="B30" i="4"/>
  <c r="D24" i="4"/>
  <c r="B24" i="4"/>
  <c r="D23" i="4"/>
  <c r="B23" i="4"/>
  <c r="D22" i="4"/>
  <c r="B22" i="4"/>
  <c r="D21" i="4"/>
  <c r="B21" i="4"/>
  <c r="D20" i="4"/>
  <c r="B20" i="4"/>
  <c r="D19" i="4"/>
  <c r="B19" i="4"/>
  <c r="D18" i="4"/>
  <c r="B18" i="4"/>
  <c r="D17" i="4"/>
  <c r="B17" i="4"/>
  <c r="D15" i="4"/>
  <c r="B15" i="4"/>
  <c r="F14" i="4"/>
  <c r="I11" i="4"/>
  <c r="H11" i="4"/>
  <c r="G11" i="4"/>
  <c r="F11" i="4"/>
  <c r="E11" i="4"/>
  <c r="D11" i="4"/>
  <c r="C11" i="4"/>
  <c r="B11" i="4"/>
  <c r="F13" i="4"/>
  <c r="E13" i="4"/>
  <c r="D13" i="4"/>
  <c r="C13" i="4"/>
  <c r="B13" i="4"/>
  <c r="I10" i="4"/>
  <c r="H10" i="4"/>
  <c r="G10" i="4"/>
  <c r="F10" i="4"/>
  <c r="E10" i="4"/>
  <c r="D10" i="4"/>
  <c r="C10" i="4"/>
  <c r="B10" i="4"/>
  <c r="B12" i="4"/>
  <c r="B9" i="4"/>
  <c r="F8" i="4"/>
  <c r="E8" i="4"/>
  <c r="D8" i="4"/>
  <c r="C8" i="4"/>
  <c r="B8" i="4"/>
  <c r="I6" i="4"/>
  <c r="H6" i="4"/>
  <c r="G6" i="4"/>
  <c r="F6" i="4"/>
  <c r="E6" i="4"/>
  <c r="D6" i="4"/>
  <c r="C6" i="4"/>
  <c r="B6" i="4"/>
  <c r="F7" i="4"/>
  <c r="E7" i="4"/>
  <c r="D7" i="4"/>
  <c r="C7" i="4"/>
  <c r="B7" i="4"/>
  <c r="I5" i="4"/>
  <c r="H5" i="4"/>
  <c r="G5" i="4"/>
  <c r="F5" i="4"/>
  <c r="E5" i="4"/>
  <c r="D5" i="4"/>
  <c r="C5" i="4"/>
  <c r="B5" i="4"/>
  <c r="B4" i="4"/>
  <c r="I2" i="4"/>
  <c r="H2" i="4"/>
  <c r="G2" i="4"/>
  <c r="F2" i="4"/>
  <c r="G3" i="4"/>
  <c r="F3" i="4"/>
  <c r="C3" i="4"/>
  <c r="B3" i="4"/>
  <c r="C2" i="4"/>
  <c r="B2" i="4"/>
  <c r="B1" i="4"/>
  <c r="I19" i="1"/>
  <c r="J13" i="1" l="1"/>
  <c r="K8" i="1" l="1"/>
  <c r="C14" i="4" s="1"/>
  <c r="H6" i="2" l="1"/>
  <c r="H24" i="1"/>
  <c r="E26" i="4" s="1"/>
  <c r="D21" i="1"/>
  <c r="D19" i="1"/>
  <c r="D18" i="1"/>
  <c r="L8" i="1"/>
  <c r="J8" i="1"/>
  <c r="B14" i="4" s="1"/>
  <c r="H21" i="1" l="1"/>
  <c r="E23" i="4" s="1"/>
  <c r="C23" i="4"/>
  <c r="H19" i="1"/>
  <c r="E21" i="4" s="1"/>
  <c r="C21" i="4"/>
  <c r="H18" i="1"/>
  <c r="E20" i="4" s="1"/>
  <c r="C20" i="4"/>
  <c r="I18" i="1"/>
  <c r="D14" i="4"/>
  <c r="J6" i="2"/>
  <c r="M8" i="1"/>
  <c r="E14" i="4" s="1"/>
  <c r="F13" i="1"/>
  <c r="I6" i="2"/>
  <c r="H16" i="1" l="1"/>
  <c r="E18" i="4" s="1"/>
  <c r="D16" i="4"/>
  <c r="K15" i="1"/>
  <c r="I17" i="1" s="1"/>
  <c r="K14" i="1"/>
  <c r="M16" i="1" s="1"/>
  <c r="I20" i="1"/>
  <c r="B13" i="1"/>
  <c r="L13" i="1"/>
  <c r="H15" i="1" l="1"/>
  <c r="E17" i="4" s="1"/>
  <c r="D16" i="1"/>
  <c r="B16" i="4"/>
  <c r="H20" i="1"/>
  <c r="E22" i="4" s="1"/>
  <c r="H17" i="1"/>
  <c r="E19" i="4" s="1"/>
  <c r="H27" i="1"/>
  <c r="E28" i="4" s="1"/>
  <c r="H22" i="1" l="1"/>
  <c r="H23" i="1" s="1"/>
  <c r="E25" i="4" s="1"/>
  <c r="D27" i="1"/>
  <c r="C28" i="4" s="1"/>
  <c r="C18" i="4"/>
  <c r="D15" i="1"/>
  <c r="C17" i="4" s="1"/>
  <c r="D20" i="1"/>
  <c r="C22" i="4" s="1"/>
  <c r="D17" i="1"/>
  <c r="C19" i="4" s="1"/>
  <c r="H25" i="1" l="1"/>
  <c r="E27" i="4" s="1"/>
  <c r="E24" i="4"/>
  <c r="D22" i="1"/>
  <c r="D23" i="1" l="1"/>
  <c r="C25" i="4" s="1"/>
  <c r="C24" i="4"/>
  <c r="D25" i="1"/>
  <c r="C27"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 Moore</author>
  </authors>
  <commentList>
    <comment ref="B4" authorId="0" shapeId="0" xr:uid="{7E5E7E56-5AF0-4B70-B1F1-C8EC4EAE3ADF}">
      <text>
        <r>
          <rPr>
            <b/>
            <sz val="9"/>
            <color indexed="81"/>
            <rFont val="Tahoma"/>
            <charset val="1"/>
          </rPr>
          <t>Bill Moore:</t>
        </r>
        <r>
          <rPr>
            <sz val="9"/>
            <color indexed="81"/>
            <rFont val="Tahoma"/>
            <charset val="1"/>
          </rPr>
          <t xml:space="preserve">
From the event organizer. Often events overstate attendance.</t>
        </r>
      </text>
    </comment>
    <comment ref="C4" authorId="0" shapeId="0" xr:uid="{68C21CC1-254E-4774-B891-1F2FCEF3D383}">
      <text>
        <r>
          <rPr>
            <b/>
            <sz val="9"/>
            <color indexed="81"/>
            <rFont val="Tahoma"/>
            <charset val="1"/>
          </rPr>
          <t>Bill Moore:</t>
        </r>
        <r>
          <rPr>
            <sz val="9"/>
            <color indexed="81"/>
            <rFont val="Tahoma"/>
            <charset val="1"/>
          </rPr>
          <t xml:space="preserve">
Try to find independent attendance numbers. Articles that quote vendors can be helpful.</t>
        </r>
      </text>
    </comment>
    <comment ref="J4" authorId="0" shapeId="0" xr:uid="{4E4509AA-D384-4BFF-A78E-C81885FA08D8}">
      <text>
        <r>
          <rPr>
            <b/>
            <sz val="9"/>
            <color indexed="81"/>
            <rFont val="Tahoma"/>
            <charset val="1"/>
          </rPr>
          <t>Bill Moore:</t>
        </r>
        <r>
          <rPr>
            <sz val="9"/>
            <color indexed="81"/>
            <rFont val="Tahoma"/>
            <charset val="1"/>
          </rPr>
          <t xml:space="preserve">
Some events require more liability insurance than you would normally carry. 2 million rather than 1 million for example.</t>
        </r>
      </text>
    </comment>
    <comment ref="K4" authorId="0" shapeId="0" xr:uid="{BBC10F9F-F31B-4FE0-AF2D-6E5907FCE3A3}">
      <text>
        <r>
          <rPr>
            <b/>
            <sz val="9"/>
            <color indexed="81"/>
            <rFont val="Tahoma"/>
            <charset val="1"/>
          </rPr>
          <t>Bill Moore:</t>
        </r>
        <r>
          <rPr>
            <sz val="9"/>
            <color indexed="81"/>
            <rFont val="Tahoma"/>
            <charset val="1"/>
          </rPr>
          <t xml:space="preserve">
Some events collect a commission percentage from your sales. Many events use a ticket system to track food sales. Make sure you understand the system completely. Generally there is a cut off time to turn in tickets for cash. If you miss turning in tickets you miss out on cash.</t>
        </r>
      </text>
    </comment>
    <comment ref="L4" authorId="0" shapeId="0" xr:uid="{B8BB9D04-EB48-4771-AE6F-5DE3B6A50412}">
      <text>
        <r>
          <rPr>
            <b/>
            <sz val="9"/>
            <color indexed="81"/>
            <rFont val="Tahoma"/>
            <charset val="1"/>
          </rPr>
          <t>Bill Moore:</t>
        </r>
        <r>
          <rPr>
            <sz val="9"/>
            <color indexed="81"/>
            <rFont val="Tahoma"/>
            <charset val="1"/>
          </rPr>
          <t xml:space="preserve">
Selling food obvisiously.</t>
        </r>
      </text>
    </comment>
    <comment ref="M4" authorId="0" shapeId="0" xr:uid="{B2EC8899-9415-4CEC-B656-327D01DCD378}">
      <text>
        <r>
          <rPr>
            <b/>
            <sz val="9"/>
            <color indexed="81"/>
            <rFont val="Tahoma"/>
            <family val="2"/>
          </rPr>
          <t>Bill Moore:</t>
        </r>
        <r>
          <rPr>
            <sz val="9"/>
            <color indexed="81"/>
            <rFont val="Tahoma"/>
            <family val="2"/>
          </rPr>
          <t xml:space="preserve">
Total number of hours you will be selling food for the entire event</t>
        </r>
      </text>
    </comment>
    <comment ref="N4" authorId="0" shapeId="0" xr:uid="{5FF8E111-44E9-491D-9D58-D58170BC257C}">
      <text>
        <r>
          <rPr>
            <b/>
            <sz val="9"/>
            <color indexed="81"/>
            <rFont val="Tahoma"/>
            <charset val="1"/>
          </rPr>
          <t>Bill Moore:</t>
        </r>
        <r>
          <rPr>
            <sz val="9"/>
            <color indexed="81"/>
            <rFont val="Tahoma"/>
            <charset val="1"/>
          </rPr>
          <t xml:space="preserve">
This is an event that has been set up for food only. No other vending is offered. Many of these events also limit menu or specify a price per plate.</t>
        </r>
      </text>
    </comment>
    <comment ref="B7" authorId="0" shapeId="0" xr:uid="{F909C72D-5997-4E3E-99B6-3D4E9B045D7C}">
      <text>
        <r>
          <rPr>
            <b/>
            <sz val="9"/>
            <color indexed="81"/>
            <rFont val="Tahoma"/>
            <charset val="1"/>
          </rPr>
          <t>Bill Moore:</t>
        </r>
        <r>
          <rPr>
            <sz val="9"/>
            <color indexed="81"/>
            <rFont val="Tahoma"/>
            <charset val="1"/>
          </rPr>
          <t xml:space="preserve">
Enter as a percent. XX.XX </t>
        </r>
      </text>
    </comment>
    <comment ref="C7" authorId="0" shapeId="0" xr:uid="{00000000-0006-0000-0000-000003000000}">
      <text>
        <r>
          <rPr>
            <b/>
            <sz val="9"/>
            <color indexed="81"/>
            <rFont val="Tahoma"/>
            <family val="2"/>
          </rPr>
          <t>Bill Moore:</t>
        </r>
        <r>
          <rPr>
            <sz val="9"/>
            <color indexed="81"/>
            <rFont val="Tahoma"/>
            <family val="2"/>
          </rPr>
          <t xml:space="preserve">
Enter the number of guests you can reasonably handle per hour. SOS (Speed of Service)</t>
        </r>
      </text>
    </comment>
    <comment ref="D7" authorId="0" shapeId="0" xr:uid="{3550799E-9957-4176-83E6-61305C22CF44}">
      <text>
        <r>
          <rPr>
            <b/>
            <sz val="9"/>
            <color indexed="81"/>
            <rFont val="Tahoma"/>
            <charset val="1"/>
          </rPr>
          <t>Bill Moore:</t>
        </r>
        <r>
          <rPr>
            <sz val="9"/>
            <color indexed="81"/>
            <rFont val="Tahoma"/>
            <charset val="1"/>
          </rPr>
          <t xml:space="preserve">
Total Sales divided by total guests for the day. For example you did $640 in sales and served 80 guests makes your average check $8.00</t>
        </r>
      </text>
    </comment>
    <comment ref="E7" authorId="0" shapeId="0" xr:uid="{00000000-0006-0000-0000-000004000000}">
      <text>
        <r>
          <rPr>
            <b/>
            <sz val="9"/>
            <color indexed="81"/>
            <rFont val="Tahoma"/>
            <family val="2"/>
          </rPr>
          <t>Bill Moore:</t>
        </r>
        <r>
          <rPr>
            <sz val="9"/>
            <color indexed="81"/>
            <rFont val="Tahoma"/>
            <family val="2"/>
          </rPr>
          <t xml:space="preserve">
Include Food, Paper, Cleaning, Credit Card Fees, Gasoline and Propane as a Percentage
</t>
        </r>
      </text>
    </comment>
    <comment ref="F7" authorId="0" shapeId="0" xr:uid="{00000000-0006-0000-0000-000005000000}">
      <text>
        <r>
          <rPr>
            <b/>
            <sz val="9"/>
            <color indexed="81"/>
            <rFont val="Tahoma"/>
            <family val="2"/>
          </rPr>
          <t>Bill Moore:</t>
        </r>
        <r>
          <rPr>
            <sz val="9"/>
            <color indexed="81"/>
            <rFont val="Tahoma"/>
            <family val="2"/>
          </rPr>
          <t xml:space="preserve">
Commissary, Base Insurance, Phone, License Fees, Bank Charges, Marketing, ETC. Monthly fees divide by number of days you plan on working for the month. Then multiple this by the number of days for the event.
</t>
        </r>
      </text>
    </comment>
    <comment ref="G7" authorId="0" shapeId="0" xr:uid="{00000000-0006-0000-0000-000006000000}">
      <text>
        <r>
          <rPr>
            <b/>
            <sz val="9"/>
            <color indexed="81"/>
            <rFont val="Tahoma"/>
            <family val="2"/>
          </rPr>
          <t>Bill Moore:</t>
        </r>
        <r>
          <rPr>
            <sz val="9"/>
            <color indexed="81"/>
            <rFont val="Tahoma"/>
            <family val="2"/>
          </rPr>
          <t xml:space="preserve">
Employee labor cost. Number of hours expected to work times wages times number of employee times number of days. Also include all payroll taxes
</t>
        </r>
      </text>
    </comment>
    <comment ref="H7" authorId="0" shapeId="0" xr:uid="{00000000-0006-0000-0000-000002000000}">
      <text>
        <r>
          <rPr>
            <b/>
            <sz val="9"/>
            <color indexed="81"/>
            <rFont val="Tahoma"/>
            <family val="2"/>
          </rPr>
          <t>Bill Moore:</t>
        </r>
        <r>
          <rPr>
            <sz val="9"/>
            <color indexed="81"/>
            <rFont val="Tahoma"/>
            <family val="2"/>
          </rPr>
          <t xml:space="preserve">
Percentage of Attendance Expected to be my guests.
Each vendor has their own "magic" number for this. I personally use 3 or 4 percent and plan on a tight inventory. Others use 7 or more percent and seem to be fine the results. Your menu and service also play into this number.
</t>
        </r>
      </text>
    </comment>
    <comment ref="I7" authorId="0" shapeId="0" xr:uid="{2A250F7D-0CDE-436E-9732-5E12CF80B541}">
      <text>
        <r>
          <rPr>
            <b/>
            <sz val="9"/>
            <color indexed="81"/>
            <rFont val="Tahoma"/>
            <charset val="1"/>
          </rPr>
          <t>Bill Moore:</t>
        </r>
        <r>
          <rPr>
            <sz val="9"/>
            <color indexed="81"/>
            <rFont val="Tahoma"/>
            <charset val="1"/>
          </rPr>
          <t xml:space="preserve">
This is your food and paper expense listed as a percentage of your net sales. </t>
        </r>
      </text>
    </comment>
    <comment ref="L7" authorId="0" shapeId="0" xr:uid="{E42CBD28-5D46-4906-9600-71B6F85A5419}">
      <text>
        <r>
          <rPr>
            <b/>
            <sz val="9"/>
            <color indexed="81"/>
            <rFont val="Tahoma"/>
            <family val="2"/>
          </rPr>
          <t>Bill Moore:</t>
        </r>
        <r>
          <rPr>
            <sz val="9"/>
            <color indexed="81"/>
            <rFont val="Tahoma"/>
            <family val="2"/>
          </rPr>
          <t xml:space="preserve">
Red highlight indicates you expect more guests than an even distribution across all vendors. If your food or service is exceptional, unique or unusual this is highly possible. DO NOT assume you are the best. If your prior experience shows you to be busier than other vendors ignore the warning and kick their butts!</t>
        </r>
      </text>
    </comment>
    <comment ref="M7" authorId="0" shapeId="0" xr:uid="{AE4A56FD-5854-491F-BB6C-D330DB70E6D6}">
      <text>
        <r>
          <rPr>
            <b/>
            <sz val="9"/>
            <color indexed="81"/>
            <rFont val="Tahoma"/>
            <family val="2"/>
          </rPr>
          <t>Bill Moore:</t>
        </r>
        <r>
          <rPr>
            <sz val="9"/>
            <color indexed="81"/>
            <rFont val="Tahoma"/>
            <family val="2"/>
          </rPr>
          <t xml:space="preserve">
This is the number of attendees divided by number of food vendors and assumes each attendee will eat something from someone. This number is possible if the event is paid admission with enough attractions to keep people there several hours.</t>
        </r>
      </text>
    </comment>
    <comment ref="N7" authorId="0" shapeId="0" xr:uid="{048EC1CF-B75B-4212-8F6B-1FEAFB1EA427}">
      <text>
        <r>
          <rPr>
            <b/>
            <sz val="9"/>
            <color indexed="81"/>
            <rFont val="Tahoma"/>
            <family val="2"/>
          </rPr>
          <t>Bill Moore:</t>
        </r>
        <r>
          <rPr>
            <sz val="9"/>
            <color indexed="81"/>
            <rFont val="Tahoma"/>
            <family val="2"/>
          </rPr>
          <t xml:space="preserve">
You will need to collect this much money to pay for the listed cost of the event, your fixed costs, your projected labor cost and the cost of goods to produce this level of sales. Every thing above this is profit less the cost of goods you are selling.</t>
        </r>
      </text>
    </comment>
    <comment ref="N13" authorId="0" shapeId="0" xr:uid="{BA2720F3-1F2A-496E-BE99-6E16EA8215BF}">
      <text>
        <r>
          <rPr>
            <b/>
            <sz val="9"/>
            <color indexed="81"/>
            <rFont val="Tahoma"/>
            <family val="2"/>
          </rPr>
          <t>Bill Moore:</t>
        </r>
        <r>
          <rPr>
            <sz val="9"/>
            <color indexed="81"/>
            <rFont val="Tahoma"/>
            <family val="2"/>
          </rPr>
          <t xml:space="preserve">
This comes from one of the few sites that actually quantifies event attendees to food vendor ratios. https://www.foodtrucksin.com/blog/how-many-food-trucks-hire-useful-tips</t>
        </r>
      </text>
    </comment>
    <comment ref="B22" authorId="0" shapeId="0" xr:uid="{0E7E42E3-467C-4A61-B582-D24B645A3738}">
      <text>
        <r>
          <rPr>
            <b/>
            <sz val="9"/>
            <color indexed="81"/>
            <rFont val="Tahoma"/>
            <family val="2"/>
          </rPr>
          <t>Bill Moore:</t>
        </r>
        <r>
          <rPr>
            <sz val="9"/>
            <color indexed="81"/>
            <rFont val="Tahoma"/>
            <family val="2"/>
          </rPr>
          <t xml:space="preserve">
This number will not equal cash profit. This number includes inventory left over. If you over order food and paper this number could equal your entire inventory leaving you with zero cash profit</t>
        </r>
      </text>
    </comment>
    <comment ref="F22" authorId="0" shapeId="0" xr:uid="{57969652-BEC0-462B-BD8D-072E59C221D0}">
      <text>
        <r>
          <rPr>
            <b/>
            <sz val="9"/>
            <color indexed="81"/>
            <rFont val="Tahoma"/>
            <family val="2"/>
          </rPr>
          <t>Bill Moore:</t>
        </r>
        <r>
          <rPr>
            <sz val="9"/>
            <color indexed="81"/>
            <rFont val="Tahoma"/>
            <family val="2"/>
          </rPr>
          <t xml:space="preserve">
This number will not equal cash profit. This number includes inventory left over. If you over order food and paper this number could equal your entire inventory leaving you with zero cash profit</t>
        </r>
      </text>
    </comment>
    <comment ref="I22" authorId="0" shapeId="0" xr:uid="{E4BE690D-6CC1-4BDB-B375-97E471688338}">
      <text>
        <r>
          <rPr>
            <b/>
            <sz val="9"/>
            <color indexed="81"/>
            <rFont val="Tahoma"/>
            <family val="2"/>
          </rPr>
          <t>Bill Moore:</t>
        </r>
        <r>
          <rPr>
            <sz val="9"/>
            <color indexed="81"/>
            <rFont val="Tahoma"/>
            <family val="2"/>
          </rPr>
          <t xml:space="preserve">
Do attendees of the event have to pay for admission? Also consider if the event allows them to come and go.</t>
        </r>
      </text>
    </comment>
    <comment ref="I23" authorId="0" shapeId="0" xr:uid="{F4885F33-FF6A-4651-935A-8BA61489A202}">
      <text>
        <r>
          <rPr>
            <b/>
            <sz val="9"/>
            <color indexed="81"/>
            <rFont val="Tahoma"/>
            <family val="2"/>
          </rPr>
          <t>Bill Moore:</t>
        </r>
        <r>
          <rPr>
            <sz val="9"/>
            <color indexed="81"/>
            <rFont val="Tahoma"/>
            <family val="2"/>
          </rPr>
          <t xml:space="preserve">
Some events will guarantee a sales minimum to entice you to participate. Usually new or small events</t>
        </r>
      </text>
    </comment>
    <comment ref="D24" authorId="0" shapeId="0" xr:uid="{CFF32457-4F59-45DF-849D-9A05795050EB}">
      <text>
        <r>
          <rPr>
            <b/>
            <sz val="9"/>
            <color indexed="81"/>
            <rFont val="Tahoma"/>
            <charset val="1"/>
          </rPr>
          <t>Bill Moore:</t>
        </r>
        <r>
          <rPr>
            <sz val="9"/>
            <color indexed="81"/>
            <rFont val="Tahoma"/>
            <charset val="1"/>
          </rPr>
          <t xml:space="preserve">
Enter the total number of hours you will work. Include inventory, prep,  cleanup, etc.</t>
        </r>
      </text>
    </comment>
    <comment ref="I24" authorId="0" shapeId="0" xr:uid="{998A94E8-8C4D-41F2-8B7C-C8F8B4AB5B86}">
      <text>
        <r>
          <rPr>
            <b/>
            <sz val="9"/>
            <color indexed="81"/>
            <rFont val="Tahoma"/>
            <family val="2"/>
          </rPr>
          <t>Bill Moore:</t>
        </r>
        <r>
          <rPr>
            <sz val="9"/>
            <color indexed="81"/>
            <rFont val="Tahoma"/>
            <family val="2"/>
          </rPr>
          <t xml:space="preserve">
Some events limit the number of vendors with similar foods. What recourse will you have if someone violates the contract and sells something you were guaranteed to be exclusive?</t>
        </r>
      </text>
    </comment>
    <comment ref="I25" authorId="0" shapeId="0" xr:uid="{70B98931-45E9-4A0E-BFD3-A81433BECFFF}">
      <text>
        <r>
          <rPr>
            <b/>
            <sz val="9"/>
            <color indexed="81"/>
            <rFont val="Tahoma"/>
            <family val="2"/>
          </rPr>
          <t>Bill Moore:</t>
        </r>
        <r>
          <rPr>
            <sz val="9"/>
            <color indexed="81"/>
            <rFont val="Tahoma"/>
            <family val="2"/>
          </rPr>
          <t xml:space="preserve">
Is there a source for you to purchase supplies in a pinch close to the event?</t>
        </r>
      </text>
    </comment>
    <comment ref="I26" authorId="0" shapeId="0" xr:uid="{473BFB6F-040C-4BE1-ACC4-2949E70706F6}">
      <text>
        <r>
          <rPr>
            <b/>
            <sz val="9"/>
            <color indexed="81"/>
            <rFont val="Tahoma"/>
            <family val="2"/>
          </rPr>
          <t>Bill Moore:</t>
        </r>
        <r>
          <rPr>
            <sz val="9"/>
            <color indexed="81"/>
            <rFont val="Tahoma"/>
            <family val="2"/>
          </rPr>
          <t xml:space="preserve">
Events often have sponsors that dictate their brand to be the only brand sold during the event and sometimes require you to purchase your supplies on site.</t>
        </r>
      </text>
    </comment>
    <comment ref="B27" authorId="0" shapeId="0" xr:uid="{0A365F4F-69FC-4335-A97B-959FCB486E1F}">
      <text>
        <r>
          <rPr>
            <b/>
            <sz val="9"/>
            <color indexed="81"/>
            <rFont val="Tahoma"/>
            <family val="2"/>
          </rPr>
          <t>Bill Moore:</t>
        </r>
        <r>
          <rPr>
            <sz val="9"/>
            <color indexed="81"/>
            <rFont val="Tahoma"/>
            <family val="2"/>
          </rPr>
          <t xml:space="preserve">
This is the Minimum amount of inventory required to cover projected sales. Your purchase total will be more and you will have leftover food/paper. Please have a safe and legal storage area for your left over inventory. Remember every dollar in leftover inventory is a dollar taken away from your pocket. 
</t>
        </r>
      </text>
    </comment>
    <comment ref="F27" authorId="0" shapeId="0" xr:uid="{7E09C759-37FD-490F-9E94-2490F7811412}">
      <text>
        <r>
          <rPr>
            <b/>
            <sz val="9"/>
            <color indexed="81"/>
            <rFont val="Tahoma"/>
            <family val="2"/>
          </rPr>
          <t>Bill Moore:</t>
        </r>
        <r>
          <rPr>
            <sz val="9"/>
            <color indexed="81"/>
            <rFont val="Tahoma"/>
            <family val="2"/>
          </rPr>
          <t xml:space="preserve">
This is the Minimum amount of inventory required to cover projected sales. Your purchase total will be more and you will have leftover food/paper. Please have a safe and legal storage area for your left over inventory. Remember every dollar in leftover inventory is a dollar taken away from your pocket. 
</t>
        </r>
      </text>
    </comment>
    <comment ref="J27" authorId="0" shapeId="0" xr:uid="{BD328BE7-F9DC-48C1-8CF5-764C6C1ABF65}">
      <text>
        <r>
          <rPr>
            <b/>
            <sz val="9"/>
            <color indexed="81"/>
            <rFont val="Tahoma"/>
            <family val="2"/>
          </rPr>
          <t>Bill Moore:</t>
        </r>
        <r>
          <rPr>
            <sz val="9"/>
            <color indexed="81"/>
            <rFont val="Tahoma"/>
            <family val="2"/>
          </rPr>
          <t xml:space="preserve">
All food vendors are grouped in the same area of the event.</t>
        </r>
      </text>
    </comment>
    <comment ref="L27" authorId="0" shapeId="0" xr:uid="{9CFCDFC3-D235-427D-811F-AF9FDD79EF1A}">
      <text>
        <r>
          <rPr>
            <b/>
            <sz val="9"/>
            <color indexed="81"/>
            <rFont val="Tahoma"/>
            <family val="2"/>
          </rPr>
          <t>Bill Moore:</t>
        </r>
        <r>
          <rPr>
            <sz val="9"/>
            <color indexed="81"/>
            <rFont val="Tahoma"/>
            <family val="2"/>
          </rPr>
          <t xml:space="preserve">
Vendors are placed randomly through the event grounds
</t>
        </r>
      </text>
    </comment>
    <comment ref="I28" authorId="0" shapeId="0" xr:uid="{E8D75D84-8638-433F-BFF3-B2FDA90B3665}">
      <text>
        <r>
          <rPr>
            <b/>
            <sz val="9"/>
            <color indexed="81"/>
            <rFont val="Tahoma"/>
            <family val="2"/>
          </rPr>
          <t>Bill Moore:</t>
        </r>
        <r>
          <rPr>
            <sz val="9"/>
            <color indexed="81"/>
            <rFont val="Tahoma"/>
            <family val="2"/>
          </rPr>
          <t xml:space="preserve">
Breakeven divided by your average check goal</t>
        </r>
      </text>
    </comment>
  </commentList>
</comments>
</file>

<file path=xl/sharedStrings.xml><?xml version="1.0" encoding="utf-8"?>
<sst xmlns="http://schemas.openxmlformats.org/spreadsheetml/2006/main" count="86" uniqueCount="73">
  <si>
    <t>guest percents</t>
  </si>
  <si>
    <t>Damage deposit</t>
  </si>
  <si>
    <t>Commission Rate %</t>
  </si>
  <si>
    <t>Site Rental Fee</t>
  </si>
  <si>
    <t>Additional Fees (tables, electric etc.)</t>
  </si>
  <si>
    <t>Event application Fee</t>
  </si>
  <si>
    <t>Estimated Attendance</t>
  </si>
  <si>
    <t>Variable Cost %</t>
  </si>
  <si>
    <t>Event permit cost</t>
  </si>
  <si>
    <t>Additional insurance cost</t>
  </si>
  <si>
    <t>Number of days for event</t>
  </si>
  <si>
    <t>Last Year Attendance</t>
  </si>
  <si>
    <t>Average Check Goal</t>
  </si>
  <si>
    <t>Operational Fixed Cost</t>
  </si>
  <si>
    <t>Number of Competitors</t>
  </si>
  <si>
    <t>Food Event?</t>
  </si>
  <si>
    <t>yes or no</t>
  </si>
  <si>
    <t>Yes</t>
  </si>
  <si>
    <t>No</t>
  </si>
  <si>
    <t>Fair Share of Guests</t>
  </si>
  <si>
    <t>Net Sales</t>
  </si>
  <si>
    <t>Event Fees</t>
  </si>
  <si>
    <t>Ops Fixed Cost</t>
  </si>
  <si>
    <t>Variable Cost</t>
  </si>
  <si>
    <t>Profit/Loss</t>
  </si>
  <si>
    <t>Percent</t>
  </si>
  <si>
    <t>Labor Cost</t>
  </si>
  <si>
    <t>Owner Hours</t>
  </si>
  <si>
    <t>Tax</t>
  </si>
  <si>
    <t>Things to consider</t>
  </si>
  <si>
    <t>number of attendees</t>
  </si>
  <si>
    <t>This Event is</t>
  </si>
  <si>
    <t>per vendor</t>
  </si>
  <si>
    <t>Average hours open per day</t>
  </si>
  <si>
    <t>Number of My Guests</t>
  </si>
  <si>
    <t>Total Number of Hours Open</t>
  </si>
  <si>
    <t>Average Potential Guests per day</t>
  </si>
  <si>
    <t>Fair Share Projected Gross Income</t>
  </si>
  <si>
    <t>My Guests Projected Gross Income</t>
  </si>
  <si>
    <t>Commission fee</t>
  </si>
  <si>
    <t>Food and Paper Inventory required to cover projection</t>
  </si>
  <si>
    <t>Projected Food &amp; Paper Cost % goal</t>
  </si>
  <si>
    <t>Event Information</t>
  </si>
  <si>
    <t>Your Goals &amp; Costs</t>
  </si>
  <si>
    <t>My Guest % of Attendees</t>
  </si>
  <si>
    <t>Projected Labor Cost</t>
  </si>
  <si>
    <t>Dates</t>
  </si>
  <si>
    <t>To</t>
  </si>
  <si>
    <t>City</t>
  </si>
  <si>
    <t>State</t>
  </si>
  <si>
    <t>Event:</t>
  </si>
  <si>
    <t>Research and Costs</t>
  </si>
  <si>
    <t>Computation Information</t>
  </si>
  <si>
    <t>Hourly wage for Owner</t>
  </si>
  <si>
    <t>Your Fair Share of guests</t>
  </si>
  <si>
    <t>recommended average guests per vendor</t>
  </si>
  <si>
    <t>Number of Guests per hour you can serve</t>
  </si>
  <si>
    <t>your number of Guest per hour SOS Goal</t>
  </si>
  <si>
    <t>Local Sales Tax Rate %</t>
  </si>
  <si>
    <t>Is there a guarantee minimum sales threshold?</t>
  </si>
  <si>
    <t>Is there a no competition clause?</t>
  </si>
  <si>
    <t>Is there a supplier nearby for emergencies?</t>
  </si>
  <si>
    <t>Is there a certain food or drink restriction?</t>
  </si>
  <si>
    <t xml:space="preserve">Is the set up </t>
  </si>
  <si>
    <t>food court?</t>
  </si>
  <si>
    <t>scatter?</t>
  </si>
  <si>
    <t>Your Fair Share of guests may cause you to have</t>
  </si>
  <si>
    <t>Is this a paid admission event?</t>
  </si>
  <si>
    <t>After Event Notes</t>
  </si>
  <si>
    <t>Break Even Including Labor and Sales Tax</t>
  </si>
  <si>
    <t>Required guests to achieve break even</t>
  </si>
  <si>
    <t># of guests to break even</t>
  </si>
  <si>
    <t>commission percents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</si>
</sst>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00"/>
    <numFmt numFmtId="165" formatCode="0.0"/>
  </numFmts>
  <fonts count="33"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9"/>
      <color indexed="81"/>
      <name val="Tahoma"/>
      <charset val="1"/>
    </font>
    <font>
      <b/>
      <sz val="9"/>
      <color indexed="81"/>
      <name val="Tahoma"/>
      <charset val="1"/>
    </font>
    <font>
      <b/>
      <sz val="12"/>
      <color theme="1"/>
      <name val="Calibri"/>
      <family val="2"/>
      <scheme val="minor"/>
    </font>
    <font>
      <sz val="11"/>
      <color theme="1"/>
      <name val="Calibri"/>
      <family val="2"/>
      <scheme val="minor"/>
    </font>
    <font>
      <b/>
      <sz val="18"/>
      <color theme="0"/>
      <name val="Calibri"/>
      <family val="2"/>
      <scheme val="minor"/>
    </font>
    <font>
      <sz val="14"/>
      <color theme="1"/>
      <name val="Calibri"/>
      <family val="2"/>
      <scheme val="minor"/>
    </font>
    <font>
      <b/>
      <sz val="14"/>
      <color theme="0"/>
      <name val="Calibri"/>
      <family val="2"/>
      <scheme val="minor"/>
    </font>
    <font>
      <b/>
      <sz val="14"/>
      <name val="Calibri"/>
      <family val="2"/>
      <scheme val="minor"/>
    </font>
    <font>
      <b/>
      <sz val="12"/>
      <name val="Calibri"/>
      <family val="2"/>
      <scheme val="minor"/>
    </font>
    <font>
      <b/>
      <sz val="12"/>
      <color theme="0"/>
      <name val="Calibri"/>
      <family val="2"/>
      <scheme val="minor"/>
    </font>
    <font>
      <sz val="14"/>
      <color theme="0"/>
      <name val="Calibri"/>
      <family val="2"/>
      <scheme val="minor"/>
    </font>
    <font>
      <b/>
      <sz val="16"/>
      <color theme="1"/>
      <name val="Calibri"/>
      <family val="2"/>
      <scheme val="minor"/>
    </font>
    <font>
      <b/>
      <sz val="14"/>
      <color theme="1"/>
      <name val="Calibri"/>
      <family val="2"/>
      <scheme val="minor"/>
    </font>
    <font>
      <b/>
      <sz val="16"/>
      <color theme="0"/>
      <name val="Calibri"/>
      <family val="2"/>
      <scheme val="minor"/>
    </font>
    <font>
      <b/>
      <sz val="14"/>
      <color rgb="FFFF0000"/>
      <name val="Calibri"/>
      <family val="2"/>
      <scheme val="minor"/>
    </font>
    <font>
      <b/>
      <sz val="11"/>
      <color theme="1"/>
      <name val="Calibri"/>
      <family val="2"/>
      <scheme val="minor"/>
    </font>
    <font>
      <b/>
      <sz val="12"/>
      <color theme="1"/>
      <name val="Calibri"/>
      <family val="2"/>
      <scheme val="minor"/>
    </font>
    <font>
      <b/>
      <i/>
      <sz val="11"/>
      <color theme="1"/>
      <name val="Calibri"/>
      <family val="2"/>
      <scheme val="minor"/>
    </font>
    <font>
      <b/>
      <sz val="12"/>
      <color rgb="FFFF0000"/>
      <name val="Calibri"/>
      <family val="2"/>
      <scheme val="minor"/>
    </font>
    <font>
      <sz val="12"/>
      <color theme="1"/>
      <name val="Calibri"/>
      <family val="2"/>
      <scheme val="minor"/>
    </font>
    <font>
      <b/>
      <sz val="14"/>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4"/>
      <color theme="1"/>
      <name val="Calibri"/>
      <family val="2"/>
      <scheme val="minor"/>
    </font>
    <font>
      <sz val="12"/>
      <color theme="1"/>
      <name val="Calibri"/>
      <family val="2"/>
      <scheme val="minor"/>
    </font>
    <font>
      <b/>
      <sz val="16"/>
      <color theme="1"/>
      <name val="Calibri"/>
      <family val="2"/>
      <scheme val="minor"/>
    </font>
    <font>
      <sz val="16"/>
      <color theme="1"/>
      <name val="Calibri"/>
      <family val="2"/>
      <scheme val="minor"/>
    </font>
    <font>
      <sz val="8"/>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theme="0" tint="-0.499984740745262"/>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165">
    <xf numFmtId="0" fontId="0" fillId="0" borderId="0" xfId="0"/>
    <xf numFmtId="9" fontId="0" fillId="0" borderId="0" xfId="1" applyFont="1"/>
    <xf numFmtId="0" fontId="7" fillId="6" borderId="0" xfId="0" applyFont="1" applyFill="1"/>
    <xf numFmtId="0" fontId="7" fillId="0" borderId="0" xfId="0" applyFont="1"/>
    <xf numFmtId="0" fontId="9" fillId="6" borderId="0" xfId="0" applyFont="1" applyFill="1"/>
    <xf numFmtId="0" fontId="10" fillId="6" borderId="0" xfId="0" applyFont="1" applyFill="1" applyAlignment="1">
      <alignment horizontal="left" vertical="center" wrapText="1"/>
    </xf>
    <xf numFmtId="0" fontId="10" fillId="6" borderId="0" xfId="0" applyFont="1" applyFill="1" applyAlignment="1">
      <alignment horizontal="center" vertical="center"/>
    </xf>
    <xf numFmtId="0" fontId="13" fillId="6" borderId="0" xfId="0" applyFont="1" applyFill="1" applyAlignment="1">
      <alignment horizontal="center" vertical="center"/>
    </xf>
    <xf numFmtId="0" fontId="9" fillId="0" borderId="0" xfId="0" applyFont="1"/>
    <xf numFmtId="0" fontId="15" fillId="6" borderId="0" xfId="0" applyFont="1" applyFill="1" applyAlignment="1">
      <alignment horizontal="center" vertical="center" wrapText="1"/>
    </xf>
    <xf numFmtId="0" fontId="13" fillId="6" borderId="0" xfId="0" applyFont="1" applyFill="1" applyBorder="1" applyAlignment="1">
      <alignment horizontal="center" vertical="center" wrapText="1"/>
    </xf>
    <xf numFmtId="0" fontId="13" fillId="6" borderId="0" xfId="0" applyFont="1" applyFill="1" applyAlignment="1">
      <alignment horizontal="center" vertical="center" wrapText="1"/>
    </xf>
    <xf numFmtId="0" fontId="15" fillId="0" borderId="0" xfId="0" applyFont="1" applyAlignment="1">
      <alignment horizontal="center" vertical="center" wrapText="1"/>
    </xf>
    <xf numFmtId="0" fontId="16" fillId="6" borderId="0" xfId="0" applyFont="1" applyFill="1" applyAlignment="1">
      <alignment horizontal="center" vertical="center"/>
    </xf>
    <xf numFmtId="3" fontId="16" fillId="3" borderId="1" xfId="0" applyNumberFormat="1" applyFont="1" applyFill="1" applyBorder="1" applyAlignment="1" applyProtection="1">
      <alignment horizontal="center" vertical="center"/>
      <protection locked="0"/>
    </xf>
    <xf numFmtId="0" fontId="16" fillId="3" borderId="1" xfId="0" applyFont="1" applyFill="1" applyBorder="1" applyAlignment="1" applyProtection="1">
      <alignment horizontal="center" vertical="center"/>
      <protection locked="0"/>
    </xf>
    <xf numFmtId="164" fontId="16" fillId="3" borderId="1" xfId="0" applyNumberFormat="1" applyFont="1" applyFill="1" applyBorder="1" applyAlignment="1" applyProtection="1">
      <alignment horizontal="center" vertical="center"/>
      <protection locked="0"/>
    </xf>
    <xf numFmtId="9" fontId="16" fillId="3" borderId="1" xfId="1" applyFont="1" applyFill="1" applyBorder="1" applyAlignment="1" applyProtection="1">
      <alignment horizontal="center" vertical="center"/>
      <protection locked="0"/>
    </xf>
    <xf numFmtId="0" fontId="16" fillId="0" borderId="0" xfId="0" applyFont="1" applyAlignment="1">
      <alignment horizontal="center" vertical="center"/>
    </xf>
    <xf numFmtId="0" fontId="9" fillId="6" borderId="0" xfId="0" applyFont="1" applyFill="1" applyAlignment="1">
      <alignment horizontal="center"/>
    </xf>
    <xf numFmtId="0" fontId="9" fillId="0" borderId="0" xfId="0" applyFont="1" applyAlignment="1">
      <alignment horizontal="center"/>
    </xf>
    <xf numFmtId="0" fontId="7" fillId="6" borderId="0" xfId="0" applyFont="1" applyFill="1" applyAlignment="1">
      <alignment horizontal="center" vertical="center"/>
    </xf>
    <xf numFmtId="9" fontId="13" fillId="6" borderId="0" xfId="1" applyFont="1" applyFill="1" applyAlignment="1">
      <alignment horizontal="center" vertical="center" wrapText="1"/>
    </xf>
    <xf numFmtId="0" fontId="13" fillId="6" borderId="0" xfId="0" applyFont="1" applyFill="1" applyAlignment="1">
      <alignment vertical="center" wrapText="1"/>
    </xf>
    <xf numFmtId="0" fontId="13" fillId="6" borderId="0" xfId="0" applyFont="1" applyFill="1" applyBorder="1" applyAlignment="1">
      <alignment vertical="center" wrapText="1"/>
    </xf>
    <xf numFmtId="0" fontId="7" fillId="0" borderId="0" xfId="0" applyFont="1" applyAlignment="1">
      <alignment horizontal="center" vertical="center"/>
    </xf>
    <xf numFmtId="10" fontId="16" fillId="3" borderId="1" xfId="1" applyNumberFormat="1" applyFont="1" applyFill="1" applyBorder="1" applyAlignment="1" applyProtection="1">
      <alignment horizontal="center" vertical="center"/>
      <protection locked="0"/>
    </xf>
    <xf numFmtId="164" fontId="16" fillId="3" borderId="1" xfId="1" applyNumberFormat="1" applyFont="1" applyFill="1" applyBorder="1" applyAlignment="1" applyProtection="1">
      <alignment horizontal="center" vertical="center"/>
      <protection locked="0"/>
    </xf>
    <xf numFmtId="10" fontId="16" fillId="3" borderId="1" xfId="1" applyNumberFormat="1" applyFont="1" applyFill="1" applyBorder="1" applyAlignment="1" applyProtection="1">
      <alignment vertical="center"/>
      <protection locked="0"/>
    </xf>
    <xf numFmtId="1" fontId="16" fillId="0" borderId="0" xfId="0" applyNumberFormat="1" applyFont="1" applyFill="1" applyBorder="1" applyAlignment="1">
      <alignment vertical="center"/>
    </xf>
    <xf numFmtId="165" fontId="16" fillId="0" borderId="0" xfId="0" applyNumberFormat="1" applyFont="1" applyFill="1" applyAlignment="1">
      <alignment vertical="center"/>
    </xf>
    <xf numFmtId="165" fontId="16" fillId="0" borderId="0" xfId="0" applyNumberFormat="1" applyFont="1" applyAlignment="1">
      <alignment vertical="center"/>
    </xf>
    <xf numFmtId="164" fontId="16" fillId="5" borderId="0" xfId="0" applyNumberFormat="1" applyFont="1" applyFill="1" applyAlignment="1">
      <alignment vertical="center"/>
    </xf>
    <xf numFmtId="0" fontId="18" fillId="6" borderId="0" xfId="0" applyFont="1" applyFill="1" applyBorder="1" applyAlignment="1">
      <alignment horizontal="center" vertical="center" wrapText="1"/>
    </xf>
    <xf numFmtId="0" fontId="19" fillId="6" borderId="0" xfId="0" applyFont="1" applyFill="1" applyBorder="1" applyAlignment="1">
      <alignment horizontal="center" vertical="center"/>
    </xf>
    <xf numFmtId="0" fontId="15" fillId="6" borderId="0" xfId="0" applyFont="1" applyFill="1" applyAlignment="1">
      <alignment horizontal="center" vertical="center"/>
    </xf>
    <xf numFmtId="0" fontId="19" fillId="6" borderId="0" xfId="0" applyFont="1" applyFill="1" applyAlignment="1">
      <alignment horizontal="center" vertical="center"/>
    </xf>
    <xf numFmtId="1" fontId="20" fillId="6" borderId="0" xfId="0" applyNumberFormat="1" applyFont="1" applyFill="1" applyAlignment="1">
      <alignment horizontal="center" vertical="center"/>
    </xf>
    <xf numFmtId="0" fontId="7" fillId="4" borderId="0" xfId="0" applyFont="1" applyFill="1"/>
    <xf numFmtId="0" fontId="7" fillId="7" borderId="0" xfId="0" applyFont="1" applyFill="1" applyAlignment="1">
      <alignment horizontal="left"/>
    </xf>
    <xf numFmtId="0" fontId="21" fillId="2" borderId="0" xfId="0" applyFont="1" applyFill="1" applyAlignment="1">
      <alignment horizontal="center"/>
    </xf>
    <xf numFmtId="164" fontId="7" fillId="0" borderId="1" xfId="0" applyNumberFormat="1" applyFont="1" applyBorder="1" applyAlignment="1">
      <alignment horizontal="right"/>
    </xf>
    <xf numFmtId="164" fontId="7" fillId="0" borderId="1" xfId="0" applyNumberFormat="1" applyFont="1" applyBorder="1" applyAlignment="1">
      <alignment horizontal="right" vertical="center"/>
    </xf>
    <xf numFmtId="0" fontId="7" fillId="2" borderId="0" xfId="0" applyFont="1" applyFill="1" applyAlignment="1">
      <alignment horizontal="left"/>
    </xf>
    <xf numFmtId="8" fontId="7" fillId="0" borderId="1" xfId="0" applyNumberFormat="1" applyFont="1" applyBorder="1" applyAlignment="1">
      <alignment horizontal="right"/>
    </xf>
    <xf numFmtId="8" fontId="7" fillId="0" borderId="1" xfId="0" applyNumberFormat="1" applyFont="1" applyBorder="1" applyAlignment="1">
      <alignment horizontal="right" vertical="center"/>
    </xf>
    <xf numFmtId="10" fontId="7" fillId="0" borderId="1" xfId="1" applyNumberFormat="1" applyFont="1" applyBorder="1" applyAlignment="1">
      <alignment horizontal="right"/>
    </xf>
    <xf numFmtId="10" fontId="7" fillId="0" borderId="1" xfId="1" applyNumberFormat="1" applyFont="1" applyBorder="1" applyAlignment="1">
      <alignment horizontal="right" vertical="center"/>
    </xf>
    <xf numFmtId="0" fontId="7" fillId="3" borderId="1" xfId="0" applyFont="1" applyFill="1" applyBorder="1" applyAlignment="1" applyProtection="1">
      <alignment horizontal="right"/>
      <protection locked="0"/>
    </xf>
    <xf numFmtId="0" fontId="7" fillId="0" borderId="1" xfId="0" applyFont="1" applyBorder="1" applyAlignment="1">
      <alignment horizontal="right" vertical="center"/>
    </xf>
    <xf numFmtId="0" fontId="19" fillId="6" borderId="0" xfId="0" applyFont="1" applyFill="1" applyAlignment="1"/>
    <xf numFmtId="0" fontId="23" fillId="0" borderId="3" xfId="0" applyFont="1" applyBorder="1" applyAlignment="1">
      <alignment vertical="top" wrapText="1"/>
    </xf>
    <xf numFmtId="0" fontId="23" fillId="0" borderId="0" xfId="0" applyFont="1" applyBorder="1" applyAlignment="1">
      <alignment vertical="top" wrapText="1"/>
    </xf>
    <xf numFmtId="0" fontId="7" fillId="6" borderId="0" xfId="0" applyFont="1" applyFill="1" applyAlignment="1">
      <alignment horizontal="left"/>
    </xf>
    <xf numFmtId="0" fontId="22" fillId="6" borderId="0" xfId="0" applyFont="1" applyFill="1" applyAlignment="1">
      <alignment vertical="center" wrapText="1"/>
    </xf>
    <xf numFmtId="0" fontId="7" fillId="6" borderId="0" xfId="0" applyFont="1" applyFill="1" applyAlignment="1">
      <alignment wrapText="1"/>
    </xf>
    <xf numFmtId="0" fontId="7" fillId="6" borderId="0" xfId="0" applyFont="1" applyFill="1" applyAlignment="1">
      <alignment vertical="center"/>
    </xf>
    <xf numFmtId="0" fontId="18" fillId="6" borderId="0" xfId="0" applyFont="1" applyFill="1" applyBorder="1" applyAlignment="1">
      <alignment vertical="center" wrapText="1"/>
    </xf>
    <xf numFmtId="0" fontId="25" fillId="0" borderId="0" xfId="0" applyFont="1"/>
    <xf numFmtId="0" fontId="25" fillId="0" borderId="1" xfId="0" applyFont="1" applyBorder="1" applyAlignment="1">
      <alignment wrapText="1"/>
    </xf>
    <xf numFmtId="14" fontId="26" fillId="0" borderId="1" xfId="0" applyNumberFormat="1" applyFont="1" applyBorder="1" applyAlignment="1">
      <alignment wrapText="1"/>
    </xf>
    <xf numFmtId="0" fontId="25" fillId="0" borderId="1" xfId="0" applyFont="1" applyBorder="1" applyAlignment="1">
      <alignment horizontal="center" wrapText="1"/>
    </xf>
    <xf numFmtId="0" fontId="27" fillId="0" borderId="1" xfId="0" applyFont="1" applyBorder="1" applyAlignment="1">
      <alignment vertical="center" wrapText="1"/>
    </xf>
    <xf numFmtId="0" fontId="26" fillId="0" borderId="1" xfId="0" applyFont="1" applyBorder="1" applyAlignment="1">
      <alignment wrapText="1"/>
    </xf>
    <xf numFmtId="44" fontId="26" fillId="0" borderId="1" xfId="2" applyFont="1" applyBorder="1" applyAlignment="1">
      <alignment wrapText="1"/>
    </xf>
    <xf numFmtId="9" fontId="26" fillId="0" borderId="1" xfId="1" applyFont="1" applyBorder="1" applyAlignment="1">
      <alignment wrapText="1"/>
    </xf>
    <xf numFmtId="0" fontId="28" fillId="0" borderId="0" xfId="0" applyFont="1"/>
    <xf numFmtId="10" fontId="26" fillId="0" borderId="1" xfId="1" applyNumberFormat="1" applyFont="1" applyBorder="1" applyAlignment="1">
      <alignment wrapText="1"/>
    </xf>
    <xf numFmtId="0" fontId="26" fillId="0" borderId="0" xfId="0" applyFont="1"/>
    <xf numFmtId="44" fontId="26" fillId="9" borderId="2" xfId="2" applyFont="1" applyFill="1" applyBorder="1" applyAlignment="1">
      <alignment wrapText="1"/>
    </xf>
    <xf numFmtId="0" fontId="25" fillId="0" borderId="1" xfId="0" applyFont="1" applyFill="1" applyBorder="1" applyAlignment="1">
      <alignment vertical="center" wrapText="1"/>
    </xf>
    <xf numFmtId="0" fontId="26" fillId="9" borderId="0" xfId="0" applyFont="1" applyFill="1"/>
    <xf numFmtId="44" fontId="26" fillId="9" borderId="0" xfId="2" applyFont="1" applyFill="1" applyBorder="1" applyAlignment="1">
      <alignment wrapText="1"/>
    </xf>
    <xf numFmtId="1" fontId="26" fillId="0" borderId="1" xfId="0" applyNumberFormat="1" applyFont="1" applyBorder="1" applyAlignment="1">
      <alignment wrapText="1"/>
    </xf>
    <xf numFmtId="165" fontId="26" fillId="0" borderId="1" xfId="0" applyNumberFormat="1" applyFont="1" applyBorder="1" applyAlignment="1">
      <alignment wrapText="1"/>
    </xf>
    <xf numFmtId="1" fontId="29" fillId="0" borderId="1" xfId="0" applyNumberFormat="1" applyFont="1" applyFill="1" applyBorder="1" applyAlignment="1">
      <alignment vertical="center"/>
    </xf>
    <xf numFmtId="44" fontId="26" fillId="9" borderId="13" xfId="2" applyFont="1" applyFill="1" applyBorder="1" applyAlignment="1">
      <alignment wrapText="1"/>
    </xf>
    <xf numFmtId="0" fontId="28" fillId="0" borderId="0" xfId="0" applyFont="1" applyAlignment="1">
      <alignment vertical="center"/>
    </xf>
    <xf numFmtId="0" fontId="25" fillId="0" borderId="4" xfId="0" applyFont="1" applyBorder="1" applyAlignment="1">
      <alignment wrapText="1"/>
    </xf>
    <xf numFmtId="44" fontId="25" fillId="0" borderId="4" xfId="0" applyNumberFormat="1" applyFont="1" applyBorder="1" applyAlignment="1">
      <alignment wrapText="1"/>
    </xf>
    <xf numFmtId="44" fontId="25" fillId="0" borderId="4" xfId="2" applyFont="1" applyBorder="1" applyAlignment="1">
      <alignment wrapText="1"/>
    </xf>
    <xf numFmtId="10" fontId="25" fillId="0" borderId="4" xfId="1" applyNumberFormat="1" applyFont="1" applyBorder="1" applyAlignment="1">
      <alignment wrapText="1"/>
    </xf>
    <xf numFmtId="0" fontId="25" fillId="0" borderId="1" xfId="0" applyFont="1" applyBorder="1" applyAlignment="1">
      <alignment horizontal="left" wrapText="1"/>
    </xf>
    <xf numFmtId="0" fontId="25" fillId="0" borderId="14" xfId="0" applyFont="1" applyBorder="1" applyAlignment="1">
      <alignment horizontal="left" wrapText="1"/>
    </xf>
    <xf numFmtId="0" fontId="25" fillId="0" borderId="0" xfId="0" applyFont="1" applyBorder="1" applyAlignment="1">
      <alignment wrapText="1"/>
    </xf>
    <xf numFmtId="0" fontId="24" fillId="0" borderId="0" xfId="0" applyFont="1" applyFill="1" applyBorder="1" applyAlignment="1">
      <alignment vertical="center" wrapText="1"/>
    </xf>
    <xf numFmtId="0" fontId="25" fillId="0" borderId="0" xfId="0" applyFont="1" applyBorder="1" applyAlignment="1">
      <alignment vertical="top" wrapText="1"/>
    </xf>
    <xf numFmtId="0" fontId="25" fillId="0" borderId="0" xfId="0" applyFont="1" applyAlignment="1">
      <alignment wrapText="1"/>
    </xf>
    <xf numFmtId="0" fontId="25" fillId="0" borderId="0" xfId="0" applyFont="1" applyFill="1" applyBorder="1" applyAlignment="1">
      <alignment horizontal="left" wrapText="1"/>
    </xf>
    <xf numFmtId="0" fontId="25" fillId="0" borderId="0" xfId="0" applyFont="1" applyFill="1" applyBorder="1" applyAlignment="1">
      <alignment wrapText="1"/>
    </xf>
    <xf numFmtId="0" fontId="25" fillId="0" borderId="0" xfId="0" applyFont="1" applyBorder="1" applyAlignment="1">
      <alignment horizontal="left" wrapText="1"/>
    </xf>
    <xf numFmtId="0" fontId="11" fillId="3" borderId="0" xfId="0" applyFont="1" applyFill="1" applyAlignment="1" applyProtection="1">
      <alignment vertical="center"/>
      <protection locked="0"/>
    </xf>
    <xf numFmtId="14" fontId="12" fillId="3" borderId="0" xfId="0" applyNumberFormat="1" applyFont="1" applyFill="1" applyAlignment="1" applyProtection="1">
      <alignment vertical="center"/>
      <protection locked="0"/>
    </xf>
    <xf numFmtId="0" fontId="25" fillId="0" borderId="0" xfId="0" applyFont="1" applyBorder="1"/>
    <xf numFmtId="0" fontId="23" fillId="0" borderId="3" xfId="0" applyFont="1" applyBorder="1" applyAlignment="1">
      <alignment horizontal="left" vertical="center" wrapText="1"/>
    </xf>
    <xf numFmtId="0" fontId="23" fillId="0" borderId="0" xfId="0" applyFont="1" applyBorder="1" applyAlignment="1">
      <alignment horizontal="left" vertical="center" wrapText="1"/>
    </xf>
    <xf numFmtId="1" fontId="6" fillId="5" borderId="0" xfId="0" applyNumberFormat="1" applyFont="1" applyFill="1" applyBorder="1" applyAlignment="1">
      <alignment horizontal="center" vertical="center" wrapText="1"/>
    </xf>
    <xf numFmtId="0" fontId="7" fillId="0" borderId="1" xfId="0" applyFont="1" applyBorder="1" applyAlignment="1">
      <alignment horizontal="left"/>
    </xf>
    <xf numFmtId="0" fontId="7" fillId="0" borderId="1" xfId="0" applyFont="1" applyBorder="1" applyAlignment="1">
      <alignment horizontal="left" wrapText="1"/>
    </xf>
    <xf numFmtId="164" fontId="19" fillId="8" borderId="1" xfId="0" applyNumberFormat="1" applyFont="1" applyFill="1" applyBorder="1" applyAlignment="1">
      <alignment horizontal="center" vertical="center"/>
    </xf>
    <xf numFmtId="0" fontId="11" fillId="3" borderId="0" xfId="0" applyFont="1" applyFill="1" applyAlignment="1" applyProtection="1">
      <alignment horizontal="left" vertical="center" wrapText="1"/>
      <protection locked="0"/>
    </xf>
    <xf numFmtId="0" fontId="11" fillId="3" borderId="0" xfId="0" applyFont="1" applyFill="1" applyAlignment="1" applyProtection="1">
      <alignment horizontal="left" vertical="center"/>
      <protection locked="0"/>
    </xf>
    <xf numFmtId="0" fontId="14" fillId="6" borderId="0" xfId="0" applyFont="1" applyFill="1" applyAlignment="1">
      <alignment horizontal="center" vertical="center"/>
    </xf>
    <xf numFmtId="0" fontId="8" fillId="6" borderId="0" xfId="0" applyFont="1" applyFill="1" applyAlignment="1">
      <alignment horizontal="center" vertical="center"/>
    </xf>
    <xf numFmtId="3" fontId="17" fillId="6" borderId="2" xfId="0" applyNumberFormat="1" applyFont="1" applyFill="1" applyBorder="1" applyAlignment="1">
      <alignment horizontal="center" vertical="center"/>
    </xf>
    <xf numFmtId="0" fontId="16" fillId="0" borderId="1" xfId="0" applyFont="1" applyBorder="1" applyAlignment="1">
      <alignment horizontal="center" vertical="center" wrapText="1"/>
    </xf>
    <xf numFmtId="164" fontId="16" fillId="0" borderId="1" xfId="0" applyNumberFormat="1" applyFont="1" applyBorder="1" applyAlignment="1">
      <alignment horizontal="center" vertical="center"/>
    </xf>
    <xf numFmtId="0" fontId="22" fillId="2" borderId="0" xfId="0" applyFont="1" applyFill="1" applyBorder="1" applyAlignment="1">
      <alignment horizontal="left" vertical="center" wrapText="1"/>
    </xf>
    <xf numFmtId="0" fontId="7" fillId="2" borderId="0" xfId="0" applyFont="1" applyFill="1" applyBorder="1" applyAlignment="1">
      <alignment horizontal="left"/>
    </xf>
    <xf numFmtId="0" fontId="7" fillId="2" borderId="0" xfId="0" applyFont="1" applyFill="1" applyAlignment="1">
      <alignment horizontal="left"/>
    </xf>
    <xf numFmtId="0" fontId="21" fillId="2" borderId="0" xfId="0" applyFont="1" applyFill="1" applyBorder="1" applyAlignment="1">
      <alignment horizontal="left"/>
    </xf>
    <xf numFmtId="0" fontId="21" fillId="2" borderId="0" xfId="0" applyFont="1" applyFill="1" applyAlignment="1">
      <alignment horizontal="left"/>
    </xf>
    <xf numFmtId="0" fontId="21" fillId="2" borderId="0" xfId="0" applyFont="1" applyFill="1" applyAlignment="1">
      <alignment horizontal="center"/>
    </xf>
    <xf numFmtId="0" fontId="22" fillId="0" borderId="0" xfId="0" applyFont="1" applyBorder="1" applyAlignment="1">
      <alignment horizontal="left" vertical="center" wrapText="1"/>
    </xf>
    <xf numFmtId="0" fontId="7" fillId="0" borderId="4"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23" fillId="0" borderId="3" xfId="0" applyFont="1" applyBorder="1" applyAlignment="1">
      <alignment horizontal="left" vertical="top" wrapText="1"/>
    </xf>
    <xf numFmtId="0" fontId="23" fillId="0" borderId="0" xfId="0" applyFont="1" applyBorder="1" applyAlignment="1">
      <alignment horizontal="left" vertical="top" wrapText="1"/>
    </xf>
    <xf numFmtId="0" fontId="9" fillId="0" borderId="3" xfId="0" applyFont="1" applyBorder="1" applyAlignment="1">
      <alignment horizontal="center" vertical="top" wrapText="1"/>
    </xf>
    <xf numFmtId="0" fontId="9" fillId="0" borderId="0" xfId="0" applyFont="1" applyBorder="1" applyAlignment="1">
      <alignment horizontal="center" vertical="top" wrapText="1"/>
    </xf>
    <xf numFmtId="0" fontId="21" fillId="7" borderId="0" xfId="0" applyFont="1" applyFill="1" applyAlignment="1">
      <alignment horizontal="center"/>
    </xf>
    <xf numFmtId="0" fontId="15" fillId="2" borderId="0" xfId="0" applyFont="1" applyFill="1" applyBorder="1" applyAlignment="1">
      <alignment horizontal="center" vertical="center"/>
    </xf>
    <xf numFmtId="0" fontId="15" fillId="2" borderId="0" xfId="0" applyFont="1" applyFill="1" applyAlignment="1">
      <alignment horizontal="center" vertical="center"/>
    </xf>
    <xf numFmtId="0" fontId="21" fillId="0" borderId="0" xfId="0" applyFont="1" applyBorder="1" applyAlignment="1">
      <alignment horizontal="left"/>
    </xf>
    <xf numFmtId="0" fontId="21" fillId="0" borderId="0" xfId="0" applyFont="1" applyAlignment="1">
      <alignment horizontal="left"/>
    </xf>
    <xf numFmtId="0" fontId="24" fillId="9" borderId="4" xfId="0" applyFont="1" applyFill="1" applyBorder="1" applyAlignment="1">
      <alignment horizontal="center" wrapText="1"/>
    </xf>
    <xf numFmtId="0" fontId="24" fillId="9" borderId="6" xfId="0" applyFont="1" applyFill="1" applyBorder="1" applyAlignment="1">
      <alignment horizontal="center" wrapText="1"/>
    </xf>
    <xf numFmtId="0" fontId="24" fillId="9" borderId="7" xfId="0" applyFont="1" applyFill="1" applyBorder="1" applyAlignment="1">
      <alignment horizontal="center" wrapText="1"/>
    </xf>
    <xf numFmtId="0" fontId="24" fillId="9" borderId="1" xfId="0" applyFont="1" applyFill="1" applyBorder="1" applyAlignment="1">
      <alignment horizontal="center" wrapText="1"/>
    </xf>
    <xf numFmtId="0" fontId="25" fillId="0" borderId="4" xfId="0" applyFont="1" applyBorder="1" applyAlignment="1">
      <alignment horizontal="left" wrapText="1"/>
    </xf>
    <xf numFmtId="0" fontId="25" fillId="0" borderId="6" xfId="0" applyFont="1" applyBorder="1" applyAlignment="1">
      <alignment horizontal="left" wrapText="1"/>
    </xf>
    <xf numFmtId="0" fontId="25" fillId="0" borderId="7" xfId="0" applyFont="1" applyBorder="1" applyAlignment="1">
      <alignment horizontal="left" wrapText="1"/>
    </xf>
    <xf numFmtId="44" fontId="25" fillId="0" borderId="8" xfId="2" applyFont="1" applyBorder="1" applyAlignment="1">
      <alignment horizontal="center" vertical="center" wrapText="1"/>
    </xf>
    <xf numFmtId="44" fontId="25" fillId="0" borderId="10" xfId="2" applyFont="1" applyBorder="1" applyAlignment="1">
      <alignment horizontal="center" vertical="center" wrapText="1"/>
    </xf>
    <xf numFmtId="0" fontId="26" fillId="0" borderId="4" xfId="0" applyFont="1" applyBorder="1" applyAlignment="1">
      <alignment horizontal="left" wrapText="1"/>
    </xf>
    <xf numFmtId="0" fontId="26" fillId="0" borderId="6" xfId="0" applyFont="1" applyBorder="1" applyAlignment="1">
      <alignment horizontal="left" wrapText="1"/>
    </xf>
    <xf numFmtId="0" fontId="26" fillId="0" borderId="7" xfId="0" applyFont="1" applyBorder="1" applyAlignment="1">
      <alignment horizontal="left" wrapText="1"/>
    </xf>
    <xf numFmtId="0" fontId="25" fillId="9" borderId="8" xfId="0" applyFont="1" applyFill="1" applyBorder="1" applyAlignment="1">
      <alignment horizontal="center" wrapText="1"/>
    </xf>
    <xf numFmtId="0" fontId="25" fillId="9" borderId="2" xfId="0" applyFont="1" applyFill="1" applyBorder="1" applyAlignment="1">
      <alignment horizontal="center" wrapText="1"/>
    </xf>
    <xf numFmtId="0" fontId="25" fillId="9" borderId="10" xfId="0" applyFont="1" applyFill="1" applyBorder="1" applyAlignment="1">
      <alignment horizontal="center" wrapText="1"/>
    </xf>
    <xf numFmtId="0" fontId="25" fillId="9" borderId="13" xfId="0" applyFont="1" applyFill="1" applyBorder="1" applyAlignment="1">
      <alignment horizontal="center" wrapText="1"/>
    </xf>
    <xf numFmtId="0" fontId="26" fillId="0" borderId="1" xfId="0" applyFont="1" applyBorder="1" applyAlignment="1">
      <alignment horizontal="left" wrapText="1"/>
    </xf>
    <xf numFmtId="0" fontId="25" fillId="0" borderId="4" xfId="0" applyFont="1" applyBorder="1" applyAlignment="1">
      <alignment horizontal="center" wrapText="1"/>
    </xf>
    <xf numFmtId="0" fontId="25" fillId="0" borderId="6" xfId="0" applyFont="1" applyBorder="1" applyAlignment="1">
      <alignment horizontal="center" wrapText="1"/>
    </xf>
    <xf numFmtId="0" fontId="24" fillId="9" borderId="4" xfId="0" applyFont="1" applyFill="1" applyBorder="1" applyAlignment="1">
      <alignment horizontal="center" vertical="center" wrapText="1"/>
    </xf>
    <xf numFmtId="0" fontId="24" fillId="9" borderId="6" xfId="0" applyFont="1" applyFill="1" applyBorder="1" applyAlignment="1">
      <alignment horizontal="center" vertical="center" wrapText="1"/>
    </xf>
    <xf numFmtId="164" fontId="30" fillId="0" borderId="4" xfId="2" applyNumberFormat="1" applyFont="1" applyBorder="1" applyAlignment="1">
      <alignment horizontal="center" wrapText="1"/>
    </xf>
    <xf numFmtId="164" fontId="30" fillId="0" borderId="6" xfId="2" applyNumberFormat="1" applyFont="1" applyBorder="1" applyAlignment="1">
      <alignment horizontal="center" wrapText="1"/>
    </xf>
    <xf numFmtId="0" fontId="32" fillId="0" borderId="14" xfId="0" applyFont="1" applyBorder="1" applyAlignment="1">
      <alignment horizontal="center" vertical="center" wrapText="1"/>
    </xf>
    <xf numFmtId="0" fontId="32" fillId="0" borderId="12" xfId="0" applyFont="1" applyBorder="1" applyAlignment="1">
      <alignment horizontal="center" vertical="center" wrapText="1"/>
    </xf>
    <xf numFmtId="0" fontId="24" fillId="9" borderId="1" xfId="0" applyFont="1" applyFill="1" applyBorder="1" applyAlignment="1">
      <alignment horizontal="center" vertical="center" wrapText="1"/>
    </xf>
    <xf numFmtId="164" fontId="31" fillId="0" borderId="8" xfId="2" applyNumberFormat="1" applyFont="1" applyBorder="1" applyAlignment="1" applyProtection="1">
      <alignment horizontal="left" vertical="top" wrapText="1"/>
      <protection locked="0"/>
    </xf>
    <xf numFmtId="164" fontId="31" fillId="0" borderId="2" xfId="2" applyNumberFormat="1" applyFont="1" applyBorder="1" applyAlignment="1" applyProtection="1">
      <alignment horizontal="left" vertical="top" wrapText="1"/>
      <protection locked="0"/>
    </xf>
    <xf numFmtId="164" fontId="31" fillId="0" borderId="9" xfId="2" applyNumberFormat="1" applyFont="1" applyBorder="1" applyAlignment="1" applyProtection="1">
      <alignment horizontal="left" vertical="top" wrapText="1"/>
      <protection locked="0"/>
    </xf>
    <xf numFmtId="164" fontId="31" fillId="0" borderId="3" xfId="2" applyNumberFormat="1" applyFont="1" applyBorder="1" applyAlignment="1" applyProtection="1">
      <alignment horizontal="left" vertical="top" wrapText="1"/>
      <protection locked="0"/>
    </xf>
    <xf numFmtId="164" fontId="31" fillId="0" borderId="0" xfId="2" applyNumberFormat="1" applyFont="1" applyBorder="1" applyAlignment="1" applyProtection="1">
      <alignment horizontal="left" vertical="top" wrapText="1"/>
      <protection locked="0"/>
    </xf>
    <xf numFmtId="164" fontId="31" fillId="0" borderId="5" xfId="2" applyNumberFormat="1" applyFont="1" applyBorder="1" applyAlignment="1" applyProtection="1">
      <alignment horizontal="left" vertical="top" wrapText="1"/>
      <protection locked="0"/>
    </xf>
    <xf numFmtId="164" fontId="31" fillId="0" borderId="10" xfId="2" applyNumberFormat="1" applyFont="1" applyBorder="1" applyAlignment="1" applyProtection="1">
      <alignment horizontal="left" vertical="top" wrapText="1"/>
      <protection locked="0"/>
    </xf>
    <xf numFmtId="164" fontId="31" fillId="0" borderId="13" xfId="2" applyNumberFormat="1" applyFont="1" applyBorder="1" applyAlignment="1" applyProtection="1">
      <alignment horizontal="left" vertical="top" wrapText="1"/>
      <protection locked="0"/>
    </xf>
    <xf numFmtId="164" fontId="31" fillId="0" borderId="11" xfId="2" applyNumberFormat="1" applyFont="1" applyBorder="1" applyAlignment="1" applyProtection="1">
      <alignment horizontal="left" vertical="top" wrapText="1"/>
      <protection locked="0"/>
    </xf>
    <xf numFmtId="0" fontId="25" fillId="0" borderId="2" xfId="0" applyFont="1" applyBorder="1" applyAlignment="1">
      <alignment horizontal="left" wrapText="1"/>
    </xf>
    <xf numFmtId="0" fontId="25" fillId="0" borderId="9" xfId="0" applyFont="1" applyBorder="1" applyAlignment="1">
      <alignment horizontal="left" wrapText="1"/>
    </xf>
    <xf numFmtId="0" fontId="25" fillId="9" borderId="3" xfId="0" applyFont="1" applyFill="1" applyBorder="1" applyAlignment="1">
      <alignment horizontal="center" wrapText="1"/>
    </xf>
    <xf numFmtId="0" fontId="25" fillId="9" borderId="0" xfId="0" applyFont="1" applyFill="1" applyAlignment="1">
      <alignment horizontal="center" wrapText="1"/>
    </xf>
  </cellXfs>
  <cellStyles count="3">
    <cellStyle name="Currency" xfId="2" builtinId="4"/>
    <cellStyle name="Normal" xfId="0" builtinId="0"/>
    <cellStyle name="Percent" xfId="1" builtinId="5"/>
  </cellStyles>
  <dxfs count="11">
    <dxf>
      <font>
        <color rgb="FF9C0006"/>
      </font>
      <fill>
        <patternFill>
          <bgColor rgb="FFFFC7CE"/>
        </patternFill>
      </fill>
    </dxf>
    <dxf>
      <font>
        <b/>
        <i val="0"/>
        <color rgb="FF006100"/>
      </font>
      <fill>
        <patternFill>
          <bgColor rgb="FFC6EFCE"/>
        </patternFill>
      </fill>
    </dxf>
    <dxf>
      <font>
        <color rgb="FF9C0006"/>
      </font>
      <fill>
        <patternFill>
          <bgColor rgb="FFFFC7CE"/>
        </patternFill>
      </fill>
    </dxf>
    <dxf>
      <font>
        <b/>
        <i val="0"/>
        <color rgb="FF006100"/>
      </font>
      <fill>
        <patternFill>
          <bgColor rgb="FFC6EFCE"/>
        </patternFill>
      </fill>
    </dxf>
    <dxf>
      <fill>
        <patternFill>
          <bgColor rgb="FFFFFF00"/>
        </patternFill>
      </fill>
    </dxf>
    <dxf>
      <font>
        <b/>
        <i val="0"/>
        <color rgb="FF9C0006"/>
      </font>
      <fill>
        <patternFill>
          <bgColor rgb="FFFFC7CE"/>
        </patternFill>
      </fill>
    </dxf>
    <dxf>
      <font>
        <b/>
        <i val="0"/>
        <color rgb="FF9C0006"/>
      </font>
      <fill>
        <patternFill>
          <bgColor rgb="FFFFC7CE"/>
        </patternFill>
      </fill>
    </dxf>
    <dxf>
      <font>
        <b/>
        <i val="0"/>
        <color rgb="FF006100"/>
      </font>
      <fill>
        <patternFill>
          <bgColor rgb="FFC6EFCE"/>
        </patternFill>
      </fill>
    </dxf>
    <dxf>
      <font>
        <b/>
        <i val="0"/>
        <color rgb="FF9C0006"/>
      </font>
      <fill>
        <patternFill>
          <bgColor rgb="FFFFC7CE"/>
        </patternFill>
      </fill>
    </dxf>
    <dxf>
      <font>
        <b/>
        <i val="0"/>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9C0006"/>
      <color rgb="FFFFC7CE"/>
      <color rgb="FFFF0000"/>
      <color rgb="FF006100"/>
      <color rgb="FFC6EFCE"/>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22" fmlaLink="$H$11" fmlaRange="$B$2:$B$16" sel="5" val="4"/>
</file>

<file path=xl/ctrlProps/ctrlProp2.xml><?xml version="1.0" encoding="utf-8"?>
<formControlPr xmlns="http://schemas.microsoft.com/office/spreadsheetml/2009/9/main" objectType="Drop" dropStyle="combo" dx="22" fmlaLink="$H$15" fmlaRange="$B$2:$B$13" sel="7" val="4"/>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10</xdr:row>
          <xdr:rowOff>57150</xdr:rowOff>
        </xdr:from>
        <xdr:to>
          <xdr:col>8</xdr:col>
          <xdr:colOff>247650</xdr:colOff>
          <xdr:row>11</xdr:row>
          <xdr:rowOff>104775</xdr:rowOff>
        </xdr:to>
        <xdr:sp macro="" textlink="">
          <xdr:nvSpPr>
            <xdr:cNvPr id="3076" name="Drop Down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12</xdr:row>
          <xdr:rowOff>123825</xdr:rowOff>
        </xdr:from>
        <xdr:to>
          <xdr:col>10</xdr:col>
          <xdr:colOff>333375</xdr:colOff>
          <xdr:row>17</xdr:row>
          <xdr:rowOff>85725</xdr:rowOff>
        </xdr:to>
        <xdr:sp macro="" textlink="">
          <xdr:nvSpPr>
            <xdr:cNvPr id="3077" name="Drop Down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2.vml"/><Relationship Id="rId1" Type="http://schemas.openxmlformats.org/officeDocument/2006/relationships/drawing" Target="../drawings/drawing1.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256"/>
  <sheetViews>
    <sheetView tabSelected="1" workbookViewId="0">
      <selection activeCell="C2" sqref="C2:E2"/>
    </sheetView>
  </sheetViews>
  <sheetFormatPr defaultRowHeight="15" x14ac:dyDescent="0.25"/>
  <cols>
    <col min="1" max="1" width="2.7109375" style="2" customWidth="1"/>
    <col min="2" max="11" width="12.7109375" style="3" customWidth="1"/>
    <col min="12" max="14" width="12.7109375" style="2" customWidth="1"/>
    <col min="15" max="32" width="9.140625" style="2"/>
    <col min="33" max="16384" width="9.140625" style="3"/>
  </cols>
  <sheetData>
    <row r="1" spans="1:32" ht="30" customHeight="1" x14ac:dyDescent="0.25">
      <c r="B1" s="103" t="s">
        <v>42</v>
      </c>
      <c r="C1" s="103"/>
      <c r="D1" s="103"/>
      <c r="E1" s="103"/>
      <c r="F1" s="103"/>
      <c r="G1" s="103"/>
      <c r="H1" s="103"/>
      <c r="I1" s="103"/>
      <c r="J1" s="103"/>
      <c r="K1" s="103"/>
      <c r="L1" s="103"/>
      <c r="M1" s="103"/>
      <c r="N1" s="103"/>
    </row>
    <row r="2" spans="1:32" s="8" customFormat="1" ht="30" customHeight="1" x14ac:dyDescent="0.3">
      <c r="A2" s="4"/>
      <c r="B2" s="5" t="s">
        <v>50</v>
      </c>
      <c r="C2" s="100"/>
      <c r="D2" s="100"/>
      <c r="E2" s="100"/>
      <c r="F2" s="6" t="s">
        <v>48</v>
      </c>
      <c r="G2" s="101"/>
      <c r="H2" s="101"/>
      <c r="I2" s="6" t="s">
        <v>49</v>
      </c>
      <c r="J2" s="91"/>
      <c r="K2" s="6" t="s">
        <v>46</v>
      </c>
      <c r="L2" s="92"/>
      <c r="M2" s="7" t="s">
        <v>47</v>
      </c>
      <c r="N2" s="92"/>
      <c r="O2" s="4"/>
      <c r="P2" s="4"/>
      <c r="Q2" s="4"/>
      <c r="R2" s="4"/>
      <c r="S2" s="4"/>
      <c r="T2" s="4"/>
      <c r="U2" s="4"/>
      <c r="V2" s="4"/>
      <c r="W2" s="4"/>
      <c r="X2" s="4"/>
      <c r="Y2" s="4"/>
      <c r="Z2" s="4"/>
      <c r="AA2" s="4"/>
      <c r="AB2" s="4"/>
      <c r="AC2" s="4"/>
      <c r="AD2" s="4"/>
      <c r="AE2" s="4"/>
      <c r="AF2" s="4"/>
    </row>
    <row r="3" spans="1:32" ht="27" customHeight="1" x14ac:dyDescent="0.25">
      <c r="B3" s="102" t="s">
        <v>51</v>
      </c>
      <c r="C3" s="102"/>
      <c r="D3" s="102"/>
      <c r="E3" s="102"/>
      <c r="F3" s="102"/>
      <c r="G3" s="102"/>
      <c r="H3" s="102"/>
      <c r="I3" s="102"/>
      <c r="J3" s="102"/>
      <c r="K3" s="102"/>
      <c r="L3" s="102"/>
      <c r="M3" s="102"/>
      <c r="N3" s="102"/>
    </row>
    <row r="4" spans="1:32" s="12" customFormat="1" ht="60.75" customHeight="1" x14ac:dyDescent="0.25">
      <c r="A4" s="9"/>
      <c r="B4" s="10" t="s">
        <v>6</v>
      </c>
      <c r="C4" s="10" t="s">
        <v>11</v>
      </c>
      <c r="D4" s="10" t="s">
        <v>10</v>
      </c>
      <c r="E4" s="11" t="s">
        <v>5</v>
      </c>
      <c r="F4" s="11" t="s">
        <v>3</v>
      </c>
      <c r="G4" s="11" t="s">
        <v>4</v>
      </c>
      <c r="H4" s="11" t="s">
        <v>1</v>
      </c>
      <c r="I4" s="11" t="s">
        <v>8</v>
      </c>
      <c r="J4" s="11" t="s">
        <v>9</v>
      </c>
      <c r="K4" s="11" t="s">
        <v>2</v>
      </c>
      <c r="L4" s="11" t="s">
        <v>14</v>
      </c>
      <c r="M4" s="11" t="s">
        <v>35</v>
      </c>
      <c r="N4" s="7" t="s">
        <v>15</v>
      </c>
      <c r="O4" s="9"/>
      <c r="P4" s="9"/>
      <c r="Q4" s="9"/>
      <c r="R4" s="9"/>
      <c r="S4" s="9"/>
      <c r="T4" s="9"/>
      <c r="U4" s="9"/>
      <c r="V4" s="9"/>
      <c r="W4" s="9"/>
      <c r="X4" s="9"/>
      <c r="Y4" s="9"/>
      <c r="Z4" s="9"/>
      <c r="AA4" s="9"/>
      <c r="AB4" s="9"/>
      <c r="AC4" s="9"/>
      <c r="AD4" s="9"/>
      <c r="AE4" s="9"/>
      <c r="AF4" s="9"/>
    </row>
    <row r="5" spans="1:32" s="18" customFormat="1" ht="24" customHeight="1" x14ac:dyDescent="0.25">
      <c r="A5" s="13"/>
      <c r="B5" s="14"/>
      <c r="C5" s="14"/>
      <c r="D5" s="15"/>
      <c r="E5" s="16"/>
      <c r="F5" s="16"/>
      <c r="G5" s="16"/>
      <c r="H5" s="16"/>
      <c r="I5" s="16"/>
      <c r="J5" s="16"/>
      <c r="K5" s="17"/>
      <c r="L5" s="15"/>
      <c r="M5" s="15"/>
      <c r="N5" s="15"/>
      <c r="O5" s="13"/>
      <c r="P5" s="13"/>
      <c r="Q5" s="13"/>
      <c r="R5" s="13"/>
      <c r="S5" s="13"/>
      <c r="T5" s="13"/>
      <c r="U5" s="13"/>
      <c r="V5" s="13"/>
      <c r="W5" s="13"/>
      <c r="X5" s="13"/>
      <c r="Y5" s="13"/>
      <c r="Z5" s="13"/>
      <c r="AA5" s="13"/>
      <c r="AB5" s="13"/>
      <c r="AC5" s="13"/>
      <c r="AD5" s="13"/>
      <c r="AE5" s="13"/>
      <c r="AF5" s="13"/>
    </row>
    <row r="6" spans="1:32" s="20" customFormat="1" ht="27" customHeight="1" x14ac:dyDescent="0.3">
      <c r="A6" s="19"/>
      <c r="B6" s="104" t="s">
        <v>43</v>
      </c>
      <c r="C6" s="104"/>
      <c r="D6" s="104"/>
      <c r="E6" s="104"/>
      <c r="F6" s="104"/>
      <c r="G6" s="104"/>
      <c r="H6" s="104"/>
      <c r="I6" s="104"/>
      <c r="J6" s="104" t="s">
        <v>52</v>
      </c>
      <c r="K6" s="104"/>
      <c r="L6" s="104"/>
      <c r="M6" s="104"/>
      <c r="N6" s="104"/>
      <c r="O6" s="19"/>
      <c r="P6" s="19"/>
      <c r="Q6" s="19"/>
      <c r="R6" s="19"/>
      <c r="S6" s="19"/>
      <c r="T6" s="19"/>
      <c r="U6" s="19"/>
      <c r="V6" s="19"/>
      <c r="W6" s="19"/>
      <c r="X6" s="19"/>
      <c r="Y6" s="19"/>
      <c r="Z6" s="19"/>
      <c r="AA6" s="19"/>
      <c r="AB6" s="19"/>
      <c r="AC6" s="19"/>
      <c r="AD6" s="19"/>
      <c r="AE6" s="19"/>
      <c r="AF6" s="19"/>
    </row>
    <row r="7" spans="1:32" s="25" customFormat="1" ht="75" customHeight="1" x14ac:dyDescent="0.25">
      <c r="A7" s="21"/>
      <c r="B7" s="22" t="s">
        <v>58</v>
      </c>
      <c r="C7" s="11" t="s">
        <v>56</v>
      </c>
      <c r="D7" s="11" t="s">
        <v>12</v>
      </c>
      <c r="E7" s="11" t="s">
        <v>7</v>
      </c>
      <c r="F7" s="11" t="s">
        <v>13</v>
      </c>
      <c r="G7" s="11" t="s">
        <v>45</v>
      </c>
      <c r="H7" s="11" t="s">
        <v>44</v>
      </c>
      <c r="I7" s="23" t="s">
        <v>41</v>
      </c>
      <c r="J7" s="24" t="s">
        <v>36</v>
      </c>
      <c r="K7" s="23" t="s">
        <v>33</v>
      </c>
      <c r="L7" s="23" t="s">
        <v>34</v>
      </c>
      <c r="M7" s="23" t="s">
        <v>19</v>
      </c>
      <c r="N7" s="23" t="s">
        <v>69</v>
      </c>
      <c r="O7" s="21"/>
      <c r="P7" s="21"/>
      <c r="Q7" s="21"/>
      <c r="R7" s="21"/>
      <c r="S7" s="21"/>
      <c r="T7" s="21"/>
      <c r="U7" s="21"/>
      <c r="V7" s="21"/>
      <c r="W7" s="21"/>
      <c r="X7" s="21"/>
      <c r="Y7" s="21"/>
      <c r="Z7" s="21"/>
      <c r="AA7" s="21"/>
      <c r="AB7" s="21"/>
      <c r="AC7" s="21"/>
      <c r="AD7" s="21"/>
      <c r="AE7" s="21"/>
    </row>
    <row r="8" spans="1:32" s="25" customFormat="1" ht="24" customHeight="1" x14ac:dyDescent="0.25">
      <c r="A8" s="21"/>
      <c r="B8" s="26"/>
      <c r="C8" s="15"/>
      <c r="D8" s="27"/>
      <c r="E8" s="26"/>
      <c r="F8" s="16"/>
      <c r="G8" s="16"/>
      <c r="H8" s="17"/>
      <c r="I8" s="28"/>
      <c r="J8" s="29" t="e">
        <f>B5/D5</f>
        <v>#DIV/0!</v>
      </c>
      <c r="K8" s="30" t="e">
        <f>M5/D5</f>
        <v>#DIV/0!</v>
      </c>
      <c r="L8" s="31" t="e">
        <f>(B5/D5)*H8</f>
        <v>#DIV/0!</v>
      </c>
      <c r="M8" s="31" t="e">
        <f>J8/L5</f>
        <v>#DIV/0!</v>
      </c>
      <c r="N8" s="32">
        <f>((E5+F5+G5+H5+I5+J5+F8+G8)/(1-(K5+E8))*(1+B8))</f>
        <v>0</v>
      </c>
      <c r="O8" s="21"/>
      <c r="P8" s="21"/>
      <c r="Q8" s="21"/>
      <c r="R8" s="21"/>
      <c r="S8" s="21"/>
      <c r="T8" s="21"/>
      <c r="U8" s="21"/>
      <c r="V8" s="21"/>
      <c r="W8" s="21"/>
      <c r="X8" s="21"/>
      <c r="Y8" s="21"/>
      <c r="Z8" s="21"/>
      <c r="AA8" s="21"/>
      <c r="AB8" s="21"/>
      <c r="AC8" s="21"/>
      <c r="AD8" s="21"/>
      <c r="AE8" s="21"/>
    </row>
    <row r="9" spans="1:32" ht="9.75" customHeight="1" x14ac:dyDescent="0.25">
      <c r="B9" s="33"/>
      <c r="C9" s="33"/>
      <c r="D9" s="34"/>
      <c r="E9" s="35"/>
      <c r="F9" s="35"/>
      <c r="G9" s="36"/>
      <c r="H9" s="37"/>
      <c r="I9" s="2"/>
      <c r="J9" s="2"/>
      <c r="K9" s="2"/>
    </row>
    <row r="10" spans="1:32" ht="6.75" customHeight="1" x14ac:dyDescent="0.25">
      <c r="B10" s="38"/>
      <c r="C10" s="38"/>
      <c r="D10" s="38"/>
      <c r="E10" s="38"/>
      <c r="F10" s="38"/>
      <c r="G10" s="38"/>
      <c r="H10" s="38"/>
      <c r="I10" s="38"/>
      <c r="J10" s="38"/>
      <c r="K10" s="38"/>
      <c r="L10" s="38"/>
      <c r="M10" s="38"/>
      <c r="N10" s="38"/>
    </row>
    <row r="11" spans="1:32" ht="15" customHeight="1" x14ac:dyDescent="0.25">
      <c r="B11" s="105" t="s">
        <v>37</v>
      </c>
      <c r="C11" s="105"/>
      <c r="D11" s="105"/>
      <c r="E11" s="38"/>
      <c r="F11" s="105" t="s">
        <v>38</v>
      </c>
      <c r="G11" s="105"/>
      <c r="H11" s="105"/>
      <c r="I11" s="122" t="s">
        <v>29</v>
      </c>
      <c r="J11" s="123"/>
      <c r="K11" s="123"/>
      <c r="L11" s="123"/>
      <c r="M11" s="123"/>
      <c r="N11" s="123"/>
    </row>
    <row r="12" spans="1:32" ht="19.5" customHeight="1" x14ac:dyDescent="0.25">
      <c r="B12" s="105"/>
      <c r="C12" s="105"/>
      <c r="D12" s="105"/>
      <c r="E12" s="38"/>
      <c r="F12" s="105"/>
      <c r="G12" s="105"/>
      <c r="H12" s="105"/>
      <c r="I12" s="122"/>
      <c r="J12" s="123"/>
      <c r="K12" s="123"/>
      <c r="L12" s="123"/>
      <c r="M12" s="123"/>
      <c r="N12" s="123"/>
    </row>
    <row r="13" spans="1:32" ht="15" customHeight="1" x14ac:dyDescent="0.25">
      <c r="B13" s="106" t="e">
        <f>(M8*D8)*D5</f>
        <v>#DIV/0!</v>
      </c>
      <c r="C13" s="106"/>
      <c r="D13" s="106"/>
      <c r="E13" s="38"/>
      <c r="F13" s="106" t="e">
        <f>(L8*D8)*D5</f>
        <v>#DIV/0!</v>
      </c>
      <c r="G13" s="106"/>
      <c r="H13" s="106"/>
      <c r="I13" s="39" t="s">
        <v>31</v>
      </c>
      <c r="J13" s="121" t="str">
        <f>IF(N5="Yes","a food event &amp; requires","not a food event &amp; requires")</f>
        <v>not a food event &amp; requires</v>
      </c>
      <c r="K13" s="121"/>
      <c r="L13" s="121" t="str">
        <f>CONCATENATE(Sheet2!H6," to ",Sheet2!I6," guests")</f>
        <v>400 to 500 guests</v>
      </c>
      <c r="M13" s="121"/>
      <c r="N13" s="39" t="s">
        <v>32</v>
      </c>
    </row>
    <row r="14" spans="1:32" ht="15" customHeight="1" x14ac:dyDescent="0.25">
      <c r="B14" s="106"/>
      <c r="C14" s="106"/>
      <c r="D14" s="106"/>
      <c r="E14" s="38"/>
      <c r="F14" s="106"/>
      <c r="G14" s="106"/>
      <c r="H14" s="106"/>
      <c r="I14" s="109" t="s">
        <v>54</v>
      </c>
      <c r="J14" s="109"/>
      <c r="K14" s="40" t="e">
        <f>IF(M8&gt;Sheet2!J6,"EXCEEDS","IS UNDER")</f>
        <v>#DIV/0!</v>
      </c>
      <c r="L14" s="109" t="s">
        <v>55</v>
      </c>
      <c r="M14" s="109"/>
      <c r="N14" s="109"/>
    </row>
    <row r="15" spans="1:32" x14ac:dyDescent="0.25">
      <c r="B15" s="97" t="s">
        <v>28</v>
      </c>
      <c r="C15" s="97"/>
      <c r="D15" s="41" t="e">
        <f>B13-D16</f>
        <v>#DIV/0!</v>
      </c>
      <c r="E15" s="38"/>
      <c r="F15" s="97" t="s">
        <v>28</v>
      </c>
      <c r="G15" s="97"/>
      <c r="H15" s="42" t="e">
        <f>F13-H16</f>
        <v>#DIV/0!</v>
      </c>
      <c r="I15" s="109" t="s">
        <v>54</v>
      </c>
      <c r="J15" s="109"/>
      <c r="K15" s="40" t="e">
        <f>IF(M8&gt;(C8*K8),"EXCEEDS","IS UNDER")</f>
        <v>#DIV/0!</v>
      </c>
      <c r="L15" s="109" t="s">
        <v>57</v>
      </c>
      <c r="M15" s="109"/>
      <c r="N15" s="109"/>
    </row>
    <row r="16" spans="1:32" x14ac:dyDescent="0.25">
      <c r="B16" s="97" t="s">
        <v>20</v>
      </c>
      <c r="C16" s="97"/>
      <c r="D16" s="41" t="e">
        <f>B13/(1+B8)</f>
        <v>#DIV/0!</v>
      </c>
      <c r="E16" s="38"/>
      <c r="F16" s="97" t="s">
        <v>20</v>
      </c>
      <c r="G16" s="97"/>
      <c r="H16" s="42" t="e">
        <f>F13/(1+B8)</f>
        <v>#DIV/0!</v>
      </c>
      <c r="I16" s="108" t="s">
        <v>66</v>
      </c>
      <c r="J16" s="108"/>
      <c r="K16" s="108"/>
      <c r="L16" s="108"/>
      <c r="M16" s="112" t="e">
        <f>IF(K14="EXCEEDS","LONG LINES","SHORT OR NO LINES")</f>
        <v>#DIV/0!</v>
      </c>
      <c r="N16" s="112"/>
    </row>
    <row r="17" spans="2:15" x14ac:dyDescent="0.25">
      <c r="B17" s="97" t="s">
        <v>39</v>
      </c>
      <c r="C17" s="97"/>
      <c r="D17" s="41" t="e">
        <f>D16*K5</f>
        <v>#DIV/0!</v>
      </c>
      <c r="E17" s="38"/>
      <c r="F17" s="97" t="s">
        <v>39</v>
      </c>
      <c r="G17" s="97"/>
      <c r="H17" s="42" t="e">
        <f>H16*K5</f>
        <v>#DIV/0!</v>
      </c>
      <c r="I17" s="110" t="e">
        <f>IF(K15="EXCEEDS","Consider hiring additional help or improving SOS","Your SOS Goal Indicates You Will Be Able To Handle Your Fair Share of Guests")</f>
        <v>#DIV/0!</v>
      </c>
      <c r="J17" s="111"/>
      <c r="K17" s="111"/>
      <c r="L17" s="111"/>
      <c r="M17" s="111"/>
      <c r="N17" s="111"/>
    </row>
    <row r="18" spans="2:15" x14ac:dyDescent="0.25">
      <c r="B18" s="97" t="s">
        <v>21</v>
      </c>
      <c r="C18" s="97"/>
      <c r="D18" s="41">
        <f>E5+F5+G5+H5+I5+J5</f>
        <v>0</v>
      </c>
      <c r="E18" s="38"/>
      <c r="F18" s="97" t="s">
        <v>21</v>
      </c>
      <c r="G18" s="97"/>
      <c r="H18" s="42">
        <f>D18</f>
        <v>0</v>
      </c>
      <c r="I18" s="124" t="e">
        <f>IF(L8/K8&gt;C8,"The percentage selected for My Guests exceeds your SOS ability","You SOS will handle the percentage you selected for My Guests")</f>
        <v>#DIV/0!</v>
      </c>
      <c r="J18" s="125"/>
      <c r="K18" s="125"/>
      <c r="L18" s="125"/>
      <c r="M18" s="125"/>
      <c r="N18" s="125"/>
    </row>
    <row r="19" spans="2:15" ht="15" customHeight="1" x14ac:dyDescent="0.25">
      <c r="B19" s="97" t="s">
        <v>22</v>
      </c>
      <c r="C19" s="97"/>
      <c r="D19" s="41">
        <f>F8</f>
        <v>0</v>
      </c>
      <c r="E19" s="38"/>
      <c r="F19" s="97" t="s">
        <v>22</v>
      </c>
      <c r="G19" s="97"/>
      <c r="H19" s="42">
        <f>D19</f>
        <v>0</v>
      </c>
      <c r="I19" s="107" t="e">
        <f>IF((B5-C5)/B5&gt;0.1,"Estimated Attendance Exceeds 10% Growth over last year","Estimated Attendance is less than 10% growth")</f>
        <v>#DIV/0!</v>
      </c>
      <c r="J19" s="107"/>
      <c r="K19" s="107"/>
      <c r="L19" s="107"/>
      <c r="M19" s="107"/>
      <c r="N19" s="43"/>
    </row>
    <row r="20" spans="2:15" ht="15" customHeight="1" x14ac:dyDescent="0.25">
      <c r="B20" s="97" t="s">
        <v>23</v>
      </c>
      <c r="C20" s="97"/>
      <c r="D20" s="41" t="e">
        <f>D16*E8</f>
        <v>#DIV/0!</v>
      </c>
      <c r="E20" s="38"/>
      <c r="F20" s="97" t="s">
        <v>23</v>
      </c>
      <c r="G20" s="97"/>
      <c r="H20" s="42" t="e">
        <f>H16*E8</f>
        <v>#DIV/0!</v>
      </c>
      <c r="I20" s="113" t="e">
        <f>IF(L8=M8,"Your Estimate of Guests and the Fair Share of Guests are Identical",IF(H8&gt;(M8/J8),"Warning: You are projecting more Guests eating with you than other Vendors.","Warning: You are projecting less than a Fair Share of Guests eating with you."))</f>
        <v>#DIV/0!</v>
      </c>
      <c r="J20" s="113"/>
      <c r="K20" s="113"/>
      <c r="L20" s="113"/>
      <c r="M20" s="113"/>
      <c r="N20" s="113"/>
    </row>
    <row r="21" spans="2:15" ht="15" customHeight="1" x14ac:dyDescent="0.25">
      <c r="B21" s="97" t="s">
        <v>26</v>
      </c>
      <c r="C21" s="97"/>
      <c r="D21" s="41">
        <f>G8</f>
        <v>0</v>
      </c>
      <c r="E21" s="38"/>
      <c r="F21" s="97" t="s">
        <v>26</v>
      </c>
      <c r="G21" s="97"/>
      <c r="H21" s="42">
        <f>D21</f>
        <v>0</v>
      </c>
      <c r="I21" s="119"/>
      <c r="J21" s="120"/>
      <c r="K21" s="120"/>
      <c r="L21" s="120"/>
      <c r="M21" s="120"/>
      <c r="N21" s="120"/>
    </row>
    <row r="22" spans="2:15" ht="15" customHeight="1" x14ac:dyDescent="0.25">
      <c r="B22" s="97" t="s">
        <v>24</v>
      </c>
      <c r="C22" s="97"/>
      <c r="D22" s="44" t="e">
        <f>B13-D15-D17-D18-D19-D20-D21</f>
        <v>#DIV/0!</v>
      </c>
      <c r="E22" s="38"/>
      <c r="F22" s="97" t="s">
        <v>24</v>
      </c>
      <c r="G22" s="97"/>
      <c r="H22" s="45" t="e">
        <f>F13-H15-H17-H18-H19-H20-H21</f>
        <v>#DIV/0!</v>
      </c>
      <c r="I22" s="117" t="s">
        <v>67</v>
      </c>
      <c r="J22" s="118"/>
      <c r="K22" s="118"/>
      <c r="L22" s="118"/>
      <c r="M22" s="118"/>
      <c r="N22" s="15"/>
    </row>
    <row r="23" spans="2:15" ht="15" customHeight="1" x14ac:dyDescent="0.25">
      <c r="B23" s="97" t="s">
        <v>25</v>
      </c>
      <c r="C23" s="97"/>
      <c r="D23" s="46" t="e">
        <f>D22/D16</f>
        <v>#DIV/0!</v>
      </c>
      <c r="E23" s="38"/>
      <c r="F23" s="97" t="s">
        <v>25</v>
      </c>
      <c r="G23" s="97"/>
      <c r="H23" s="47" t="e">
        <f>H22/H16</f>
        <v>#DIV/0!</v>
      </c>
      <c r="I23" s="117" t="s">
        <v>59</v>
      </c>
      <c r="J23" s="118"/>
      <c r="K23" s="118"/>
      <c r="L23" s="118"/>
      <c r="M23" s="118"/>
      <c r="N23" s="15"/>
    </row>
    <row r="24" spans="2:15" ht="15" customHeight="1" x14ac:dyDescent="0.25">
      <c r="B24" s="97" t="s">
        <v>27</v>
      </c>
      <c r="C24" s="97"/>
      <c r="D24" s="48"/>
      <c r="E24" s="38"/>
      <c r="F24" s="97" t="s">
        <v>27</v>
      </c>
      <c r="G24" s="97"/>
      <c r="H24" s="49">
        <f>D24</f>
        <v>0</v>
      </c>
      <c r="I24" s="117" t="s">
        <v>60</v>
      </c>
      <c r="J24" s="118"/>
      <c r="K24" s="118"/>
      <c r="L24" s="118"/>
      <c r="M24" s="118"/>
      <c r="N24" s="15"/>
    </row>
    <row r="25" spans="2:15" ht="15" customHeight="1" x14ac:dyDescent="0.25">
      <c r="B25" s="97" t="s">
        <v>53</v>
      </c>
      <c r="C25" s="97"/>
      <c r="D25" s="44" t="e">
        <f>D22/D24</f>
        <v>#DIV/0!</v>
      </c>
      <c r="E25" s="38"/>
      <c r="F25" s="97" t="s">
        <v>53</v>
      </c>
      <c r="G25" s="97"/>
      <c r="H25" s="45" t="e">
        <f>H22/H24</f>
        <v>#DIV/0!</v>
      </c>
      <c r="I25" s="117" t="s">
        <v>61</v>
      </c>
      <c r="J25" s="118"/>
      <c r="K25" s="118"/>
      <c r="L25" s="118"/>
      <c r="M25" s="118"/>
      <c r="N25" s="15"/>
      <c r="O25" s="50"/>
    </row>
    <row r="26" spans="2:15" ht="15" customHeight="1" x14ac:dyDescent="0.25">
      <c r="B26" s="114"/>
      <c r="C26" s="115"/>
      <c r="D26" s="116"/>
      <c r="E26" s="38"/>
      <c r="F26" s="114"/>
      <c r="G26" s="115"/>
      <c r="H26" s="116"/>
      <c r="I26" s="117" t="s">
        <v>62</v>
      </c>
      <c r="J26" s="118"/>
      <c r="K26" s="118"/>
      <c r="L26" s="118"/>
      <c r="M26" s="118"/>
      <c r="N26" s="15"/>
    </row>
    <row r="27" spans="2:15" ht="15" customHeight="1" x14ac:dyDescent="0.25">
      <c r="B27" s="98" t="s">
        <v>40</v>
      </c>
      <c r="C27" s="98"/>
      <c r="D27" s="99" t="e">
        <f>D16*I8</f>
        <v>#DIV/0!</v>
      </c>
      <c r="E27" s="38"/>
      <c r="F27" s="98" t="s">
        <v>40</v>
      </c>
      <c r="G27" s="98"/>
      <c r="H27" s="99" t="e">
        <f>H16*I8</f>
        <v>#DIV/0!</v>
      </c>
      <c r="I27" s="51" t="s">
        <v>63</v>
      </c>
      <c r="J27" s="52" t="s">
        <v>64</v>
      </c>
      <c r="K27" s="15"/>
      <c r="L27" s="52" t="s">
        <v>65</v>
      </c>
      <c r="M27" s="15"/>
      <c r="N27" s="52"/>
      <c r="O27" s="53"/>
    </row>
    <row r="28" spans="2:15" ht="15.75" customHeight="1" x14ac:dyDescent="0.25">
      <c r="B28" s="98"/>
      <c r="C28" s="98"/>
      <c r="D28" s="99"/>
      <c r="E28" s="38"/>
      <c r="F28" s="98"/>
      <c r="G28" s="98"/>
      <c r="H28" s="99"/>
      <c r="I28" s="94" t="s">
        <v>70</v>
      </c>
      <c r="J28" s="95"/>
      <c r="K28" s="95"/>
      <c r="L28" s="96" t="e">
        <f>N8/D8</f>
        <v>#DIV/0!</v>
      </c>
      <c r="M28" s="96"/>
      <c r="N28" s="96"/>
      <c r="O28" s="54"/>
    </row>
    <row r="29" spans="2:15" x14ac:dyDescent="0.25">
      <c r="B29" s="55"/>
      <c r="C29" s="2"/>
      <c r="D29" s="56"/>
      <c r="E29" s="2"/>
      <c r="F29" s="55"/>
      <c r="G29" s="56"/>
      <c r="H29" s="2"/>
      <c r="I29" s="2"/>
      <c r="J29" s="2"/>
      <c r="K29" s="2"/>
    </row>
    <row r="30" spans="2:15" x14ac:dyDescent="0.25">
      <c r="B30" s="55"/>
      <c r="C30" s="2"/>
      <c r="D30" s="56"/>
      <c r="E30" s="2"/>
      <c r="F30" s="55"/>
      <c r="G30" s="56"/>
      <c r="H30" s="2"/>
      <c r="I30" s="2"/>
      <c r="J30" s="2"/>
      <c r="K30" s="2"/>
    </row>
    <row r="31" spans="2:15" x14ac:dyDescent="0.25">
      <c r="B31" s="2"/>
      <c r="C31" s="2"/>
      <c r="D31" s="2"/>
      <c r="E31" s="2"/>
      <c r="F31" s="2"/>
      <c r="G31" s="2"/>
      <c r="H31" s="2"/>
      <c r="I31" s="2"/>
      <c r="J31" s="2"/>
      <c r="K31" s="2"/>
    </row>
    <row r="32" spans="2:15" ht="18.75" x14ac:dyDescent="0.25">
      <c r="B32" s="2"/>
      <c r="C32" s="2"/>
      <c r="D32" s="2"/>
      <c r="E32" s="2"/>
      <c r="F32" s="2"/>
      <c r="G32" s="2"/>
      <c r="H32" s="2"/>
      <c r="I32" s="2"/>
      <c r="J32" s="2"/>
      <c r="K32" s="57"/>
      <c r="L32" s="57"/>
    </row>
    <row r="33" spans="2:12" ht="18.75" x14ac:dyDescent="0.25">
      <c r="B33" s="2"/>
      <c r="C33" s="2"/>
      <c r="D33" s="2"/>
      <c r="E33" s="2"/>
      <c r="F33" s="2"/>
      <c r="G33" s="2"/>
      <c r="H33" s="2"/>
      <c r="I33" s="2"/>
      <c r="J33" s="2"/>
      <c r="K33" s="57"/>
      <c r="L33" s="57"/>
    </row>
    <row r="34" spans="2:12" ht="15.75" x14ac:dyDescent="0.25">
      <c r="B34" s="2"/>
      <c r="C34" s="2"/>
      <c r="D34" s="2"/>
      <c r="E34" s="2"/>
      <c r="F34" s="2"/>
      <c r="G34" s="2"/>
      <c r="H34" s="2"/>
      <c r="I34" s="2"/>
      <c r="J34" s="2"/>
      <c r="K34" s="2"/>
      <c r="L34" s="54"/>
    </row>
    <row r="35" spans="2:12" ht="15.75" x14ac:dyDescent="0.25">
      <c r="B35" s="2"/>
      <c r="C35" s="2"/>
      <c r="D35" s="2"/>
      <c r="E35" s="2"/>
      <c r="F35" s="2"/>
      <c r="G35" s="2"/>
      <c r="H35" s="2"/>
      <c r="I35" s="2"/>
      <c r="J35" s="2"/>
      <c r="K35" s="54"/>
      <c r="L35" s="54"/>
    </row>
    <row r="36" spans="2:12" ht="15.75" x14ac:dyDescent="0.25">
      <c r="B36" s="2"/>
      <c r="C36" s="2"/>
      <c r="D36" s="2"/>
      <c r="E36" s="2"/>
      <c r="F36" s="2"/>
      <c r="G36" s="2"/>
      <c r="H36" s="2"/>
      <c r="I36" s="2"/>
      <c r="J36" s="2"/>
      <c r="K36" s="54"/>
      <c r="L36" s="54"/>
    </row>
    <row r="37" spans="2:12" x14ac:dyDescent="0.25">
      <c r="B37" s="2"/>
      <c r="C37" s="2"/>
      <c r="D37" s="2"/>
      <c r="E37" s="2"/>
      <c r="F37" s="2"/>
      <c r="G37" s="2"/>
      <c r="H37" s="2"/>
      <c r="I37" s="2"/>
      <c r="J37" s="2"/>
      <c r="K37" s="2"/>
    </row>
    <row r="38" spans="2:12" x14ac:dyDescent="0.25">
      <c r="B38" s="2"/>
      <c r="C38" s="2"/>
      <c r="D38" s="2"/>
      <c r="E38" s="2"/>
      <c r="F38" s="2"/>
      <c r="G38" s="2"/>
      <c r="H38" s="2"/>
      <c r="I38" s="2"/>
      <c r="J38" s="2"/>
      <c r="K38" s="2"/>
    </row>
    <row r="39" spans="2:12" x14ac:dyDescent="0.25">
      <c r="B39" s="2"/>
      <c r="C39" s="2"/>
      <c r="D39" s="2"/>
      <c r="E39" s="2"/>
      <c r="F39" s="2"/>
      <c r="G39" s="2"/>
      <c r="H39" s="2"/>
      <c r="I39" s="2"/>
      <c r="J39" s="2"/>
      <c r="K39" s="2"/>
    </row>
    <row r="40" spans="2:12" x14ac:dyDescent="0.25">
      <c r="B40" s="2"/>
      <c r="C40" s="2"/>
      <c r="D40" s="2"/>
      <c r="E40" s="2"/>
      <c r="F40" s="2"/>
      <c r="G40" s="2"/>
      <c r="H40" s="2"/>
      <c r="I40" s="2"/>
      <c r="J40" s="2"/>
      <c r="K40" s="2"/>
    </row>
    <row r="41" spans="2:12" x14ac:dyDescent="0.25">
      <c r="B41" s="2"/>
      <c r="C41" s="2"/>
      <c r="D41" s="2"/>
      <c r="E41" s="2"/>
      <c r="F41" s="2"/>
      <c r="G41" s="2"/>
      <c r="H41" s="2"/>
      <c r="I41" s="2"/>
      <c r="J41" s="2"/>
      <c r="K41" s="2"/>
    </row>
    <row r="42" spans="2:12" x14ac:dyDescent="0.25">
      <c r="B42" s="2"/>
      <c r="C42" s="2"/>
      <c r="D42" s="2"/>
      <c r="E42" s="2"/>
      <c r="F42" s="2"/>
      <c r="G42" s="2"/>
      <c r="H42" s="2"/>
      <c r="I42" s="2"/>
      <c r="J42" s="2"/>
      <c r="K42" s="2"/>
    </row>
    <row r="43" spans="2:12" x14ac:dyDescent="0.25">
      <c r="B43" s="2"/>
      <c r="C43" s="2"/>
      <c r="D43" s="2"/>
      <c r="E43" s="2"/>
      <c r="F43" s="2"/>
      <c r="G43" s="2"/>
      <c r="H43" s="2"/>
      <c r="I43" s="2"/>
      <c r="J43" s="2"/>
      <c r="K43" s="2"/>
    </row>
    <row r="44" spans="2:12" x14ac:dyDescent="0.25">
      <c r="B44" s="2"/>
      <c r="C44" s="2"/>
      <c r="D44" s="2"/>
      <c r="E44" s="2"/>
      <c r="F44" s="2"/>
      <c r="G44" s="2"/>
      <c r="H44" s="2"/>
      <c r="I44" s="2"/>
      <c r="J44" s="2"/>
      <c r="K44" s="2"/>
    </row>
    <row r="45" spans="2:12" x14ac:dyDescent="0.25">
      <c r="B45" s="2"/>
      <c r="C45" s="2"/>
      <c r="D45" s="2"/>
      <c r="E45" s="2"/>
      <c r="F45" s="2"/>
      <c r="G45" s="2"/>
      <c r="H45" s="2"/>
      <c r="I45" s="2"/>
      <c r="J45" s="2"/>
      <c r="K45" s="2"/>
    </row>
    <row r="46" spans="2:12" x14ac:dyDescent="0.25">
      <c r="B46" s="2"/>
      <c r="C46" s="2"/>
      <c r="D46" s="2"/>
      <c r="E46" s="2"/>
      <c r="F46" s="2"/>
      <c r="G46" s="2"/>
      <c r="H46" s="2"/>
      <c r="I46" s="2"/>
      <c r="J46" s="2"/>
      <c r="K46" s="2"/>
    </row>
    <row r="47" spans="2:12" x14ac:dyDescent="0.25">
      <c r="B47" s="2"/>
      <c r="C47" s="2"/>
      <c r="D47" s="2"/>
      <c r="E47" s="2"/>
      <c r="F47" s="2"/>
      <c r="G47" s="2"/>
      <c r="H47" s="2"/>
      <c r="I47" s="2"/>
      <c r="J47" s="2"/>
      <c r="K47" s="2"/>
    </row>
    <row r="48" spans="2:12" x14ac:dyDescent="0.25">
      <c r="B48" s="2"/>
      <c r="C48" s="2"/>
      <c r="D48" s="2"/>
      <c r="E48" s="2"/>
      <c r="F48" s="2"/>
      <c r="G48" s="2"/>
      <c r="H48" s="2"/>
      <c r="I48" s="2"/>
      <c r="J48" s="2"/>
      <c r="K48" s="2"/>
    </row>
    <row r="49" spans="2:11" x14ac:dyDescent="0.25">
      <c r="B49" s="2"/>
      <c r="C49" s="2"/>
      <c r="D49" s="2"/>
      <c r="E49" s="2"/>
      <c r="F49" s="2"/>
      <c r="G49" s="2"/>
      <c r="H49" s="2"/>
      <c r="I49" s="2"/>
      <c r="J49" s="2"/>
      <c r="K49" s="2"/>
    </row>
    <row r="50" spans="2:11" x14ac:dyDescent="0.25">
      <c r="B50" s="2"/>
      <c r="C50" s="2"/>
      <c r="D50" s="2"/>
      <c r="E50" s="2"/>
      <c r="F50" s="2"/>
      <c r="G50" s="2"/>
      <c r="H50" s="2"/>
      <c r="I50" s="2"/>
      <c r="J50" s="2"/>
      <c r="K50" s="2"/>
    </row>
    <row r="51" spans="2:11" x14ac:dyDescent="0.25">
      <c r="B51" s="2"/>
      <c r="C51" s="2"/>
      <c r="D51" s="2"/>
      <c r="E51" s="2"/>
      <c r="F51" s="2"/>
      <c r="G51" s="2"/>
      <c r="H51" s="2"/>
      <c r="I51" s="2"/>
      <c r="J51" s="2"/>
      <c r="K51" s="2"/>
    </row>
    <row r="52" spans="2:11" x14ac:dyDescent="0.25">
      <c r="B52" s="2"/>
      <c r="C52" s="2"/>
      <c r="D52" s="2"/>
      <c r="E52" s="2"/>
      <c r="F52" s="2"/>
      <c r="G52" s="2"/>
      <c r="H52" s="2"/>
      <c r="I52" s="2"/>
      <c r="J52" s="2"/>
      <c r="K52" s="2"/>
    </row>
    <row r="53" spans="2:11" x14ac:dyDescent="0.25">
      <c r="B53" s="2"/>
      <c r="C53" s="2"/>
      <c r="D53" s="2"/>
      <c r="E53" s="2"/>
      <c r="F53" s="2"/>
      <c r="G53" s="2"/>
      <c r="H53" s="2"/>
      <c r="I53" s="2"/>
      <c r="J53" s="2"/>
      <c r="K53" s="2"/>
    </row>
    <row r="54" spans="2:11" x14ac:dyDescent="0.25">
      <c r="B54" s="2"/>
      <c r="C54" s="2"/>
      <c r="D54" s="2"/>
      <c r="E54" s="2"/>
      <c r="F54" s="2"/>
      <c r="G54" s="2"/>
      <c r="H54" s="2"/>
      <c r="I54" s="2"/>
      <c r="J54" s="2"/>
      <c r="K54" s="2"/>
    </row>
    <row r="55" spans="2:11" x14ac:dyDescent="0.25">
      <c r="B55" s="2"/>
      <c r="C55" s="2"/>
      <c r="D55" s="2"/>
      <c r="E55" s="2"/>
      <c r="F55" s="2"/>
      <c r="G55" s="2"/>
      <c r="H55" s="2"/>
      <c r="I55" s="2"/>
      <c r="J55" s="2"/>
      <c r="K55" s="2"/>
    </row>
    <row r="56" spans="2:11" x14ac:dyDescent="0.25">
      <c r="B56" s="2"/>
      <c r="C56" s="2"/>
      <c r="D56" s="2"/>
      <c r="E56" s="2"/>
      <c r="F56" s="2"/>
      <c r="G56" s="2"/>
      <c r="H56" s="2"/>
      <c r="I56" s="2"/>
      <c r="J56" s="2"/>
      <c r="K56" s="2"/>
    </row>
    <row r="57" spans="2:11" x14ac:dyDescent="0.25">
      <c r="B57" s="2"/>
      <c r="C57" s="2"/>
      <c r="D57" s="2"/>
      <c r="E57" s="2"/>
      <c r="F57" s="2"/>
      <c r="G57" s="2"/>
      <c r="H57" s="2"/>
      <c r="I57" s="2"/>
      <c r="J57" s="2"/>
      <c r="K57" s="2"/>
    </row>
    <row r="58" spans="2:11" x14ac:dyDescent="0.25">
      <c r="B58" s="2"/>
      <c r="C58" s="2"/>
      <c r="D58" s="2"/>
      <c r="E58" s="2"/>
      <c r="F58" s="2"/>
      <c r="G58" s="2"/>
      <c r="H58" s="2"/>
      <c r="I58" s="2"/>
      <c r="J58" s="2"/>
      <c r="K58" s="2"/>
    </row>
    <row r="59" spans="2:11" x14ac:dyDescent="0.25">
      <c r="B59" s="2"/>
      <c r="C59" s="2"/>
      <c r="D59" s="2"/>
      <c r="E59" s="2"/>
      <c r="F59" s="2"/>
      <c r="G59" s="2"/>
      <c r="H59" s="2"/>
      <c r="I59" s="2"/>
      <c r="J59" s="2"/>
      <c r="K59" s="2"/>
    </row>
    <row r="60" spans="2:11" x14ac:dyDescent="0.25">
      <c r="B60" s="2"/>
      <c r="C60" s="2"/>
      <c r="D60" s="2"/>
      <c r="E60" s="2"/>
      <c r="F60" s="2"/>
      <c r="G60" s="2"/>
      <c r="H60" s="2"/>
      <c r="I60" s="2"/>
      <c r="J60" s="2"/>
      <c r="K60" s="2"/>
    </row>
    <row r="61" spans="2:11" x14ac:dyDescent="0.25">
      <c r="B61" s="2"/>
      <c r="C61" s="2"/>
      <c r="D61" s="2"/>
      <c r="E61" s="2"/>
      <c r="F61" s="2"/>
      <c r="G61" s="2"/>
      <c r="H61" s="2"/>
      <c r="I61" s="2"/>
      <c r="J61" s="2"/>
      <c r="K61" s="2"/>
    </row>
    <row r="62" spans="2:11" x14ac:dyDescent="0.25">
      <c r="B62" s="2"/>
      <c r="C62" s="2"/>
      <c r="D62" s="2"/>
      <c r="E62" s="2"/>
      <c r="F62" s="2"/>
      <c r="G62" s="2"/>
      <c r="H62" s="2"/>
      <c r="I62" s="2"/>
      <c r="J62" s="2"/>
      <c r="K62" s="2"/>
    </row>
    <row r="63" spans="2:11" x14ac:dyDescent="0.25">
      <c r="B63" s="2"/>
      <c r="C63" s="2"/>
      <c r="D63" s="2"/>
      <c r="E63" s="2"/>
      <c r="F63" s="2"/>
      <c r="G63" s="2"/>
      <c r="H63" s="2"/>
      <c r="I63" s="2"/>
      <c r="J63" s="2"/>
      <c r="K63" s="2"/>
    </row>
    <row r="64" spans="2:11" x14ac:dyDescent="0.25">
      <c r="B64" s="2"/>
      <c r="C64" s="2"/>
      <c r="D64" s="2"/>
      <c r="E64" s="2"/>
      <c r="F64" s="2"/>
      <c r="G64" s="2"/>
      <c r="H64" s="2"/>
      <c r="I64" s="2"/>
      <c r="J64" s="2"/>
      <c r="K64" s="2"/>
    </row>
    <row r="65" spans="2:11" x14ac:dyDescent="0.25">
      <c r="B65" s="2"/>
      <c r="C65" s="2"/>
      <c r="D65" s="2"/>
      <c r="E65" s="2"/>
      <c r="F65" s="2"/>
      <c r="G65" s="2"/>
      <c r="H65" s="2"/>
      <c r="I65" s="2"/>
      <c r="J65" s="2"/>
      <c r="K65" s="2"/>
    </row>
    <row r="66" spans="2:11" x14ac:dyDescent="0.25">
      <c r="B66" s="2"/>
      <c r="C66" s="2"/>
      <c r="D66" s="2"/>
      <c r="E66" s="2"/>
      <c r="F66" s="2"/>
      <c r="G66" s="2"/>
      <c r="H66" s="2"/>
      <c r="I66" s="2"/>
      <c r="J66" s="2"/>
      <c r="K66" s="2"/>
    </row>
    <row r="67" spans="2:11" x14ac:dyDescent="0.25">
      <c r="B67" s="2"/>
      <c r="C67" s="2"/>
      <c r="D67" s="2"/>
      <c r="E67" s="2"/>
      <c r="F67" s="2"/>
      <c r="G67" s="2"/>
      <c r="H67" s="2"/>
      <c r="I67" s="2"/>
      <c r="J67" s="2"/>
      <c r="K67" s="2"/>
    </row>
    <row r="68" spans="2:11" x14ac:dyDescent="0.25">
      <c r="B68" s="2"/>
      <c r="C68" s="2"/>
      <c r="D68" s="2"/>
      <c r="E68" s="2"/>
      <c r="F68" s="2"/>
      <c r="G68" s="2"/>
      <c r="H68" s="2"/>
      <c r="I68" s="2"/>
      <c r="J68" s="2"/>
      <c r="K68" s="2"/>
    </row>
    <row r="69" spans="2:11" x14ac:dyDescent="0.25">
      <c r="B69" s="2"/>
      <c r="C69" s="2"/>
      <c r="D69" s="2"/>
      <c r="E69" s="2"/>
      <c r="F69" s="2"/>
      <c r="G69" s="2"/>
      <c r="H69" s="2"/>
      <c r="I69" s="2"/>
      <c r="J69" s="2"/>
      <c r="K69" s="2"/>
    </row>
    <row r="70" spans="2:11" x14ac:dyDescent="0.25">
      <c r="B70" s="2"/>
      <c r="C70" s="2"/>
      <c r="D70" s="2"/>
      <c r="E70" s="2"/>
      <c r="F70" s="2"/>
      <c r="G70" s="2"/>
      <c r="H70" s="2"/>
      <c r="I70" s="2"/>
      <c r="J70" s="2"/>
      <c r="K70" s="2"/>
    </row>
    <row r="71" spans="2:11" x14ac:dyDescent="0.25">
      <c r="B71" s="2"/>
      <c r="C71" s="2"/>
      <c r="D71" s="2"/>
      <c r="E71" s="2"/>
      <c r="F71" s="2"/>
      <c r="G71" s="2"/>
      <c r="H71" s="2"/>
      <c r="I71" s="2"/>
      <c r="J71" s="2"/>
      <c r="K71" s="2"/>
    </row>
    <row r="72" spans="2:11" x14ac:dyDescent="0.25">
      <c r="B72" s="2"/>
      <c r="C72" s="2"/>
      <c r="D72" s="2"/>
      <c r="E72" s="2"/>
      <c r="F72" s="2"/>
      <c r="G72" s="2"/>
      <c r="H72" s="2"/>
      <c r="I72" s="2"/>
      <c r="J72" s="2"/>
      <c r="K72" s="2"/>
    </row>
    <row r="73" spans="2:11" x14ac:dyDescent="0.25">
      <c r="B73" s="2"/>
      <c r="C73" s="2"/>
      <c r="D73" s="2"/>
      <c r="E73" s="2"/>
      <c r="F73" s="2"/>
      <c r="G73" s="2"/>
      <c r="H73" s="2"/>
      <c r="I73" s="2"/>
      <c r="J73" s="2"/>
      <c r="K73" s="2"/>
    </row>
    <row r="74" spans="2:11" x14ac:dyDescent="0.25">
      <c r="B74" s="2"/>
      <c r="C74" s="2"/>
      <c r="D74" s="2"/>
      <c r="E74" s="2"/>
      <c r="F74" s="2"/>
      <c r="G74" s="2"/>
      <c r="H74" s="2"/>
      <c r="I74" s="2"/>
      <c r="J74" s="2"/>
      <c r="K74" s="2"/>
    </row>
    <row r="75" spans="2:11" x14ac:dyDescent="0.25">
      <c r="B75" s="2"/>
      <c r="C75" s="2"/>
      <c r="D75" s="2"/>
      <c r="E75" s="2"/>
      <c r="F75" s="2"/>
      <c r="G75" s="2"/>
      <c r="H75" s="2"/>
      <c r="I75" s="2"/>
      <c r="J75" s="2"/>
      <c r="K75" s="2"/>
    </row>
    <row r="76" spans="2:11" x14ac:dyDescent="0.25">
      <c r="B76" s="2"/>
      <c r="C76" s="2"/>
      <c r="D76" s="2"/>
      <c r="E76" s="2"/>
      <c r="F76" s="2"/>
      <c r="G76" s="2"/>
      <c r="H76" s="2"/>
      <c r="I76" s="2"/>
      <c r="J76" s="2"/>
      <c r="K76" s="2"/>
    </row>
    <row r="77" spans="2:11" x14ac:dyDescent="0.25">
      <c r="B77" s="2"/>
      <c r="C77" s="2"/>
      <c r="D77" s="2"/>
      <c r="E77" s="2"/>
      <c r="F77" s="2"/>
      <c r="G77" s="2"/>
      <c r="H77" s="2"/>
      <c r="I77" s="2"/>
      <c r="J77" s="2"/>
      <c r="K77" s="2"/>
    </row>
    <row r="78" spans="2:11" x14ac:dyDescent="0.25">
      <c r="B78" s="2"/>
      <c r="C78" s="2"/>
      <c r="D78" s="2"/>
      <c r="E78" s="2"/>
      <c r="F78" s="2"/>
      <c r="G78" s="2"/>
      <c r="H78" s="2"/>
      <c r="I78" s="2"/>
      <c r="J78" s="2"/>
      <c r="K78" s="2"/>
    </row>
    <row r="79" spans="2:11" x14ac:dyDescent="0.25">
      <c r="B79" s="2"/>
      <c r="C79" s="2"/>
      <c r="D79" s="2"/>
      <c r="E79" s="2"/>
      <c r="F79" s="2"/>
      <c r="G79" s="2"/>
      <c r="H79" s="2"/>
      <c r="I79" s="2"/>
      <c r="J79" s="2"/>
      <c r="K79" s="2"/>
    </row>
    <row r="80" spans="2:11" x14ac:dyDescent="0.25">
      <c r="B80" s="2"/>
      <c r="C80" s="2"/>
      <c r="D80" s="2"/>
      <c r="E80" s="2"/>
      <c r="F80" s="2"/>
      <c r="G80" s="2"/>
      <c r="H80" s="2"/>
      <c r="I80" s="2"/>
      <c r="J80" s="2"/>
      <c r="K80" s="2"/>
    </row>
    <row r="81" spans="2:11" x14ac:dyDescent="0.25">
      <c r="B81" s="2"/>
      <c r="C81" s="2"/>
      <c r="D81" s="2"/>
      <c r="E81" s="2"/>
      <c r="F81" s="2"/>
      <c r="G81" s="2"/>
      <c r="H81" s="2"/>
      <c r="I81" s="2"/>
      <c r="J81" s="2"/>
      <c r="K81" s="2"/>
    </row>
    <row r="82" spans="2:11" x14ac:dyDescent="0.25">
      <c r="B82" s="2"/>
      <c r="C82" s="2"/>
      <c r="D82" s="2"/>
      <c r="E82" s="2"/>
      <c r="F82" s="2"/>
      <c r="G82" s="2"/>
      <c r="H82" s="2"/>
      <c r="I82" s="2"/>
      <c r="J82" s="2"/>
      <c r="K82" s="2"/>
    </row>
    <row r="83" spans="2:11" x14ac:dyDescent="0.25">
      <c r="B83" s="2"/>
      <c r="C83" s="2"/>
      <c r="D83" s="2"/>
      <c r="E83" s="2"/>
      <c r="F83" s="2"/>
      <c r="G83" s="2"/>
      <c r="H83" s="2"/>
      <c r="I83" s="2"/>
      <c r="J83" s="2"/>
      <c r="K83" s="2"/>
    </row>
    <row r="84" spans="2:11" x14ac:dyDescent="0.25">
      <c r="B84" s="2"/>
      <c r="C84" s="2"/>
      <c r="D84" s="2"/>
      <c r="E84" s="2"/>
      <c r="F84" s="2"/>
      <c r="G84" s="2"/>
      <c r="H84" s="2"/>
      <c r="I84" s="2"/>
      <c r="J84" s="2"/>
      <c r="K84" s="2"/>
    </row>
    <row r="85" spans="2:11" x14ac:dyDescent="0.25">
      <c r="B85" s="2"/>
      <c r="C85" s="2"/>
      <c r="D85" s="2"/>
      <c r="E85" s="2"/>
      <c r="F85" s="2"/>
      <c r="G85" s="2"/>
      <c r="H85" s="2"/>
      <c r="I85" s="2"/>
      <c r="J85" s="2"/>
      <c r="K85" s="2"/>
    </row>
    <row r="86" spans="2:11" x14ac:dyDescent="0.25">
      <c r="B86" s="2"/>
      <c r="C86" s="2"/>
      <c r="D86" s="2"/>
      <c r="E86" s="2"/>
      <c r="F86" s="2"/>
      <c r="G86" s="2"/>
      <c r="H86" s="2"/>
      <c r="I86" s="2"/>
      <c r="J86" s="2"/>
      <c r="K86" s="2"/>
    </row>
    <row r="87" spans="2:11" x14ac:dyDescent="0.25">
      <c r="B87" s="2"/>
      <c r="C87" s="2"/>
      <c r="D87" s="2"/>
      <c r="E87" s="2"/>
      <c r="F87" s="2"/>
      <c r="G87" s="2"/>
      <c r="H87" s="2"/>
      <c r="I87" s="2"/>
      <c r="J87" s="2"/>
      <c r="K87" s="2"/>
    </row>
    <row r="88" spans="2:11" x14ac:dyDescent="0.25">
      <c r="B88" s="2"/>
      <c r="C88" s="2"/>
      <c r="D88" s="2"/>
      <c r="E88" s="2"/>
      <c r="F88" s="2"/>
      <c r="G88" s="2"/>
      <c r="H88" s="2"/>
      <c r="I88" s="2"/>
      <c r="J88" s="2"/>
      <c r="K88" s="2"/>
    </row>
    <row r="89" spans="2:11" x14ac:dyDescent="0.25">
      <c r="B89" s="2"/>
      <c r="C89" s="2"/>
      <c r="D89" s="2"/>
      <c r="E89" s="2"/>
      <c r="F89" s="2"/>
      <c r="G89" s="2"/>
      <c r="H89" s="2"/>
      <c r="I89" s="2"/>
      <c r="J89" s="2"/>
      <c r="K89" s="2"/>
    </row>
    <row r="90" spans="2:11" x14ac:dyDescent="0.25">
      <c r="B90" s="2"/>
      <c r="C90" s="2"/>
      <c r="D90" s="2"/>
      <c r="E90" s="2"/>
      <c r="F90" s="2"/>
      <c r="G90" s="2"/>
      <c r="H90" s="2"/>
      <c r="I90" s="2"/>
      <c r="J90" s="2"/>
      <c r="K90" s="2"/>
    </row>
    <row r="91" spans="2:11" x14ac:dyDescent="0.25">
      <c r="B91" s="2"/>
      <c r="C91" s="2"/>
      <c r="D91" s="2"/>
      <c r="E91" s="2"/>
      <c r="F91" s="2"/>
      <c r="G91" s="2"/>
      <c r="H91" s="2"/>
      <c r="I91" s="2"/>
      <c r="J91" s="2"/>
      <c r="K91" s="2"/>
    </row>
    <row r="92" spans="2:11" x14ac:dyDescent="0.25">
      <c r="B92" s="2"/>
      <c r="C92" s="2"/>
      <c r="D92" s="2"/>
      <c r="E92" s="2"/>
      <c r="F92" s="2"/>
      <c r="G92" s="2"/>
      <c r="H92" s="2"/>
      <c r="I92" s="2"/>
      <c r="J92" s="2"/>
      <c r="K92" s="2"/>
    </row>
    <row r="93" spans="2:11" x14ac:dyDescent="0.25">
      <c r="B93" s="2"/>
      <c r="C93" s="2"/>
      <c r="D93" s="2"/>
      <c r="E93" s="2"/>
      <c r="F93" s="2"/>
      <c r="G93" s="2"/>
      <c r="H93" s="2"/>
      <c r="I93" s="2"/>
      <c r="J93" s="2"/>
      <c r="K93" s="2"/>
    </row>
    <row r="94" spans="2:11" x14ac:dyDescent="0.25">
      <c r="B94" s="2"/>
      <c r="C94" s="2"/>
      <c r="D94" s="2"/>
      <c r="E94" s="2"/>
      <c r="F94" s="2"/>
      <c r="G94" s="2"/>
      <c r="H94" s="2"/>
      <c r="I94" s="2"/>
      <c r="J94" s="2"/>
      <c r="K94" s="2"/>
    </row>
    <row r="95" spans="2:11" x14ac:dyDescent="0.25">
      <c r="B95" s="2"/>
      <c r="C95" s="2"/>
      <c r="D95" s="2"/>
      <c r="E95" s="2"/>
      <c r="F95" s="2"/>
      <c r="G95" s="2"/>
      <c r="H95" s="2"/>
      <c r="I95" s="2"/>
      <c r="J95" s="2"/>
      <c r="K95" s="2"/>
    </row>
    <row r="96" spans="2:11" x14ac:dyDescent="0.25">
      <c r="B96" s="2"/>
      <c r="C96" s="2"/>
      <c r="D96" s="2"/>
      <c r="E96" s="2"/>
      <c r="F96" s="2"/>
      <c r="G96" s="2"/>
      <c r="H96" s="2"/>
      <c r="I96" s="2"/>
      <c r="J96" s="2"/>
      <c r="K96" s="2"/>
    </row>
    <row r="97" spans="2:11" x14ac:dyDescent="0.25">
      <c r="B97" s="2"/>
      <c r="C97" s="2"/>
      <c r="D97" s="2"/>
      <c r="E97" s="2"/>
      <c r="F97" s="2"/>
      <c r="G97" s="2"/>
      <c r="H97" s="2"/>
      <c r="I97" s="2"/>
      <c r="J97" s="2"/>
      <c r="K97" s="2"/>
    </row>
    <row r="98" spans="2:11" x14ac:dyDescent="0.25">
      <c r="B98" s="2"/>
      <c r="C98" s="2"/>
      <c r="D98" s="2"/>
      <c r="E98" s="2"/>
      <c r="F98" s="2"/>
      <c r="G98" s="2"/>
      <c r="H98" s="2"/>
      <c r="I98" s="2"/>
      <c r="J98" s="2"/>
      <c r="K98" s="2"/>
    </row>
    <row r="99" spans="2:11" x14ac:dyDescent="0.25">
      <c r="B99" s="2"/>
      <c r="C99" s="2"/>
      <c r="D99" s="2"/>
      <c r="E99" s="2"/>
      <c r="F99" s="2"/>
      <c r="G99" s="2"/>
      <c r="H99" s="2"/>
      <c r="I99" s="2"/>
      <c r="J99" s="2"/>
      <c r="K99" s="2"/>
    </row>
    <row r="100" spans="2:11" x14ac:dyDescent="0.25">
      <c r="B100" s="2"/>
      <c r="C100" s="2"/>
      <c r="D100" s="2"/>
      <c r="E100" s="2"/>
      <c r="F100" s="2"/>
      <c r="G100" s="2"/>
      <c r="H100" s="2"/>
      <c r="I100" s="2"/>
      <c r="J100" s="2"/>
      <c r="K100" s="2"/>
    </row>
    <row r="101" spans="2:11" x14ac:dyDescent="0.25">
      <c r="B101" s="2"/>
      <c r="C101" s="2"/>
      <c r="D101" s="2"/>
      <c r="E101" s="2"/>
      <c r="F101" s="2"/>
      <c r="G101" s="2"/>
      <c r="H101" s="2"/>
      <c r="I101" s="2"/>
      <c r="J101" s="2"/>
      <c r="K101" s="2"/>
    </row>
    <row r="102" spans="2:11" x14ac:dyDescent="0.25">
      <c r="B102" s="2"/>
      <c r="C102" s="2"/>
      <c r="D102" s="2"/>
      <c r="E102" s="2"/>
      <c r="F102" s="2"/>
      <c r="G102" s="2"/>
      <c r="H102" s="2"/>
      <c r="I102" s="2"/>
      <c r="J102" s="2"/>
      <c r="K102" s="2"/>
    </row>
    <row r="103" spans="2:11" x14ac:dyDescent="0.25">
      <c r="B103" s="2"/>
      <c r="C103" s="2"/>
      <c r="D103" s="2"/>
      <c r="E103" s="2"/>
      <c r="F103" s="2"/>
      <c r="G103" s="2"/>
      <c r="H103" s="2"/>
      <c r="I103" s="2"/>
      <c r="J103" s="2"/>
      <c r="K103" s="2"/>
    </row>
    <row r="104" spans="2:11" x14ac:dyDescent="0.25">
      <c r="B104" s="2"/>
      <c r="C104" s="2"/>
      <c r="D104" s="2"/>
      <c r="E104" s="2"/>
      <c r="F104" s="2"/>
      <c r="G104" s="2"/>
      <c r="H104" s="2"/>
      <c r="I104" s="2"/>
      <c r="J104" s="2"/>
      <c r="K104" s="2"/>
    </row>
    <row r="105" spans="2:11" x14ac:dyDescent="0.25">
      <c r="B105" s="2"/>
      <c r="C105" s="2"/>
      <c r="D105" s="2"/>
      <c r="E105" s="2"/>
      <c r="F105" s="2"/>
      <c r="G105" s="2"/>
      <c r="H105" s="2"/>
      <c r="I105" s="2"/>
      <c r="J105" s="2"/>
      <c r="K105" s="2"/>
    </row>
    <row r="106" spans="2:11" x14ac:dyDescent="0.25">
      <c r="B106" s="2"/>
      <c r="C106" s="2"/>
      <c r="D106" s="2"/>
      <c r="E106" s="2"/>
      <c r="F106" s="2"/>
      <c r="G106" s="2"/>
      <c r="H106" s="2"/>
      <c r="I106" s="2"/>
      <c r="J106" s="2"/>
      <c r="K106" s="2"/>
    </row>
    <row r="107" spans="2:11" x14ac:dyDescent="0.25">
      <c r="B107" s="2"/>
      <c r="C107" s="2"/>
      <c r="D107" s="2"/>
      <c r="E107" s="2"/>
      <c r="F107" s="2"/>
      <c r="G107" s="2"/>
      <c r="H107" s="2"/>
      <c r="I107" s="2"/>
      <c r="J107" s="2"/>
      <c r="K107" s="2"/>
    </row>
    <row r="108" spans="2:11" x14ac:dyDescent="0.25">
      <c r="B108" s="2"/>
      <c r="C108" s="2"/>
      <c r="D108" s="2"/>
      <c r="E108" s="2"/>
      <c r="F108" s="2"/>
      <c r="G108" s="2"/>
      <c r="H108" s="2"/>
      <c r="I108" s="2"/>
      <c r="J108" s="2"/>
      <c r="K108" s="2"/>
    </row>
    <row r="109" spans="2:11" x14ac:dyDescent="0.25">
      <c r="B109" s="2"/>
      <c r="C109" s="2"/>
      <c r="D109" s="2"/>
      <c r="E109" s="2"/>
      <c r="F109" s="2"/>
      <c r="G109" s="2"/>
      <c r="H109" s="2"/>
      <c r="I109" s="2"/>
      <c r="J109" s="2"/>
      <c r="K109" s="2"/>
    </row>
    <row r="110" spans="2:11" x14ac:dyDescent="0.25">
      <c r="B110" s="2"/>
      <c r="C110" s="2"/>
      <c r="D110" s="2"/>
      <c r="E110" s="2"/>
      <c r="F110" s="2"/>
      <c r="G110" s="2"/>
      <c r="H110" s="2"/>
      <c r="I110" s="2"/>
      <c r="J110" s="2"/>
      <c r="K110" s="2"/>
    </row>
    <row r="111" spans="2:11" x14ac:dyDescent="0.25">
      <c r="B111" s="2"/>
      <c r="C111" s="2"/>
      <c r="D111" s="2"/>
      <c r="E111" s="2"/>
      <c r="F111" s="2"/>
      <c r="G111" s="2"/>
      <c r="H111" s="2"/>
      <c r="I111" s="2"/>
      <c r="J111" s="2"/>
      <c r="K111" s="2"/>
    </row>
    <row r="112" spans="2:11" x14ac:dyDescent="0.25">
      <c r="B112" s="2"/>
      <c r="C112" s="2"/>
      <c r="D112" s="2"/>
      <c r="E112" s="2"/>
      <c r="F112" s="2"/>
      <c r="G112" s="2"/>
      <c r="H112" s="2"/>
      <c r="I112" s="2"/>
      <c r="J112" s="2"/>
      <c r="K112" s="2"/>
    </row>
    <row r="113" spans="2:11" x14ac:dyDescent="0.25">
      <c r="B113" s="2"/>
      <c r="C113" s="2"/>
      <c r="D113" s="2"/>
      <c r="E113" s="2"/>
      <c r="F113" s="2"/>
      <c r="G113" s="2"/>
      <c r="H113" s="2"/>
      <c r="I113" s="2"/>
      <c r="J113" s="2"/>
      <c r="K113" s="2"/>
    </row>
    <row r="114" spans="2:11" x14ac:dyDescent="0.25">
      <c r="B114" s="2"/>
      <c r="C114" s="2"/>
      <c r="D114" s="2"/>
      <c r="E114" s="2"/>
      <c r="F114" s="2"/>
      <c r="G114" s="2"/>
      <c r="H114" s="2"/>
      <c r="I114" s="2"/>
      <c r="J114" s="2"/>
      <c r="K114" s="2"/>
    </row>
    <row r="115" spans="2:11" x14ac:dyDescent="0.25">
      <c r="B115" s="2"/>
      <c r="C115" s="2"/>
      <c r="D115" s="2"/>
      <c r="E115" s="2"/>
      <c r="F115" s="2"/>
      <c r="G115" s="2"/>
      <c r="H115" s="2"/>
      <c r="I115" s="2"/>
      <c r="J115" s="2"/>
      <c r="K115" s="2"/>
    </row>
    <row r="116" spans="2:11" x14ac:dyDescent="0.25">
      <c r="B116" s="2"/>
      <c r="C116" s="2"/>
      <c r="D116" s="2"/>
      <c r="E116" s="2"/>
      <c r="F116" s="2"/>
      <c r="G116" s="2"/>
      <c r="H116" s="2"/>
      <c r="I116" s="2"/>
      <c r="J116" s="2"/>
      <c r="K116" s="2"/>
    </row>
    <row r="117" spans="2:11" x14ac:dyDescent="0.25">
      <c r="B117" s="2"/>
      <c r="C117" s="2"/>
      <c r="D117" s="2"/>
      <c r="E117" s="2"/>
      <c r="F117" s="2"/>
      <c r="G117" s="2"/>
      <c r="H117" s="2"/>
      <c r="I117" s="2"/>
      <c r="J117" s="2"/>
      <c r="K117" s="2"/>
    </row>
    <row r="118" spans="2:11" x14ac:dyDescent="0.25">
      <c r="B118" s="2"/>
      <c r="C118" s="2"/>
      <c r="D118" s="2"/>
      <c r="E118" s="2"/>
      <c r="F118" s="2"/>
      <c r="G118" s="2"/>
      <c r="H118" s="2"/>
      <c r="I118" s="2"/>
      <c r="J118" s="2"/>
      <c r="K118" s="2"/>
    </row>
    <row r="119" spans="2:11" x14ac:dyDescent="0.25">
      <c r="B119" s="2"/>
      <c r="C119" s="2"/>
      <c r="D119" s="2"/>
      <c r="E119" s="2"/>
      <c r="F119" s="2"/>
      <c r="G119" s="2"/>
      <c r="H119" s="2"/>
      <c r="I119" s="2"/>
      <c r="J119" s="2"/>
      <c r="K119" s="2"/>
    </row>
    <row r="120" spans="2:11" x14ac:dyDescent="0.25">
      <c r="B120" s="2"/>
      <c r="C120" s="2"/>
      <c r="D120" s="2"/>
      <c r="E120" s="2"/>
      <c r="F120" s="2"/>
      <c r="G120" s="2"/>
      <c r="H120" s="2"/>
      <c r="I120" s="2"/>
      <c r="J120" s="2"/>
      <c r="K120" s="2"/>
    </row>
    <row r="121" spans="2:11" x14ac:dyDescent="0.25">
      <c r="B121" s="2"/>
      <c r="C121" s="2"/>
      <c r="D121" s="2"/>
      <c r="E121" s="2"/>
      <c r="F121" s="2"/>
      <c r="G121" s="2"/>
      <c r="H121" s="2"/>
      <c r="I121" s="2"/>
      <c r="J121" s="2"/>
      <c r="K121" s="2"/>
    </row>
    <row r="122" spans="2:11" x14ac:dyDescent="0.25">
      <c r="B122" s="2"/>
      <c r="C122" s="2"/>
      <c r="D122" s="2"/>
      <c r="E122" s="2"/>
      <c r="F122" s="2"/>
      <c r="G122" s="2"/>
      <c r="H122" s="2"/>
      <c r="I122" s="2"/>
      <c r="J122" s="2"/>
      <c r="K122" s="2"/>
    </row>
    <row r="123" spans="2:11" x14ac:dyDescent="0.25">
      <c r="B123" s="2"/>
      <c r="C123" s="2"/>
      <c r="D123" s="2"/>
      <c r="E123" s="2"/>
      <c r="F123" s="2"/>
      <c r="G123" s="2"/>
      <c r="H123" s="2"/>
      <c r="I123" s="2"/>
      <c r="J123" s="2"/>
      <c r="K123" s="2"/>
    </row>
    <row r="124" spans="2:11" x14ac:dyDescent="0.25">
      <c r="B124" s="2"/>
      <c r="C124" s="2"/>
      <c r="D124" s="2"/>
      <c r="E124" s="2"/>
      <c r="F124" s="2"/>
      <c r="G124" s="2"/>
      <c r="H124" s="2"/>
      <c r="I124" s="2"/>
      <c r="J124" s="2"/>
      <c r="K124" s="2"/>
    </row>
    <row r="125" spans="2:11" x14ac:dyDescent="0.25">
      <c r="B125" s="2"/>
      <c r="C125" s="2"/>
      <c r="D125" s="2"/>
      <c r="E125" s="2"/>
      <c r="F125" s="2"/>
      <c r="G125" s="2"/>
      <c r="H125" s="2"/>
      <c r="I125" s="2"/>
      <c r="J125" s="2"/>
      <c r="K125" s="2"/>
    </row>
    <row r="126" spans="2:11" x14ac:dyDescent="0.25">
      <c r="B126" s="2"/>
      <c r="C126" s="2"/>
      <c r="D126" s="2"/>
      <c r="E126" s="2"/>
      <c r="F126" s="2"/>
      <c r="G126" s="2"/>
      <c r="H126" s="2"/>
      <c r="I126" s="2"/>
      <c r="J126" s="2"/>
      <c r="K126" s="2"/>
    </row>
    <row r="127" spans="2:11" x14ac:dyDescent="0.25">
      <c r="B127" s="2"/>
      <c r="C127" s="2"/>
      <c r="D127" s="2"/>
      <c r="E127" s="2"/>
      <c r="F127" s="2"/>
      <c r="G127" s="2"/>
      <c r="H127" s="2"/>
      <c r="I127" s="2"/>
      <c r="J127" s="2"/>
      <c r="K127" s="2"/>
    </row>
    <row r="128" spans="2:11" x14ac:dyDescent="0.25">
      <c r="B128" s="2"/>
      <c r="C128" s="2"/>
      <c r="D128" s="2"/>
      <c r="E128" s="2"/>
      <c r="F128" s="2"/>
      <c r="G128" s="2"/>
      <c r="H128" s="2"/>
      <c r="I128" s="2"/>
      <c r="J128" s="2"/>
      <c r="K128" s="2"/>
    </row>
    <row r="129" spans="2:11" x14ac:dyDescent="0.25">
      <c r="B129" s="2"/>
      <c r="C129" s="2"/>
      <c r="D129" s="2"/>
      <c r="E129" s="2"/>
      <c r="F129" s="2"/>
      <c r="G129" s="2"/>
      <c r="H129" s="2"/>
      <c r="I129" s="2"/>
      <c r="J129" s="2"/>
      <c r="K129" s="2"/>
    </row>
    <row r="130" spans="2:11" x14ac:dyDescent="0.25">
      <c r="B130" s="2"/>
      <c r="C130" s="2"/>
      <c r="D130" s="2"/>
      <c r="E130" s="2"/>
      <c r="F130" s="2"/>
      <c r="G130" s="2"/>
      <c r="H130" s="2"/>
      <c r="I130" s="2"/>
      <c r="J130" s="2"/>
      <c r="K130" s="2"/>
    </row>
    <row r="131" spans="2:11" x14ac:dyDescent="0.25">
      <c r="B131" s="2"/>
      <c r="C131" s="2"/>
      <c r="D131" s="2"/>
      <c r="E131" s="2"/>
      <c r="F131" s="2"/>
      <c r="G131" s="2"/>
      <c r="H131" s="2"/>
      <c r="I131" s="2"/>
      <c r="J131" s="2"/>
      <c r="K131" s="2"/>
    </row>
    <row r="132" spans="2:11" x14ac:dyDescent="0.25">
      <c r="B132" s="2"/>
      <c r="C132" s="2"/>
      <c r="D132" s="2"/>
      <c r="E132" s="2"/>
      <c r="F132" s="2"/>
      <c r="G132" s="2"/>
      <c r="H132" s="2"/>
      <c r="I132" s="2"/>
      <c r="J132" s="2"/>
      <c r="K132" s="2"/>
    </row>
    <row r="133" spans="2:11" x14ac:dyDescent="0.25">
      <c r="B133" s="2"/>
      <c r="C133" s="2"/>
      <c r="D133" s="2"/>
      <c r="E133" s="2"/>
      <c r="F133" s="2"/>
      <c r="G133" s="2"/>
      <c r="H133" s="2"/>
      <c r="I133" s="2"/>
      <c r="J133" s="2"/>
      <c r="K133" s="2"/>
    </row>
    <row r="134" spans="2:11" x14ac:dyDescent="0.25">
      <c r="B134" s="2"/>
      <c r="C134" s="2"/>
      <c r="D134" s="2"/>
      <c r="E134" s="2"/>
      <c r="F134" s="2"/>
      <c r="G134" s="2"/>
      <c r="H134" s="2"/>
      <c r="I134" s="2"/>
      <c r="J134" s="2"/>
      <c r="K134" s="2"/>
    </row>
    <row r="135" spans="2:11" x14ac:dyDescent="0.25">
      <c r="B135" s="2"/>
      <c r="C135" s="2"/>
      <c r="D135" s="2"/>
      <c r="E135" s="2"/>
      <c r="F135" s="2"/>
      <c r="G135" s="2"/>
      <c r="H135" s="2"/>
      <c r="I135" s="2"/>
      <c r="J135" s="2"/>
      <c r="K135" s="2"/>
    </row>
    <row r="136" spans="2:11" x14ac:dyDescent="0.25">
      <c r="B136" s="2"/>
      <c r="C136" s="2"/>
      <c r="D136" s="2"/>
      <c r="E136" s="2"/>
      <c r="F136" s="2"/>
      <c r="G136" s="2"/>
      <c r="H136" s="2"/>
      <c r="I136" s="2"/>
      <c r="J136" s="2"/>
      <c r="K136" s="2"/>
    </row>
    <row r="137" spans="2:11" x14ac:dyDescent="0.25">
      <c r="B137" s="2"/>
      <c r="C137" s="2"/>
      <c r="D137" s="2"/>
      <c r="E137" s="2"/>
      <c r="F137" s="2"/>
      <c r="G137" s="2"/>
      <c r="H137" s="2"/>
      <c r="I137" s="2"/>
      <c r="J137" s="2"/>
      <c r="K137" s="2"/>
    </row>
    <row r="138" spans="2:11" x14ac:dyDescent="0.25">
      <c r="B138" s="2"/>
      <c r="C138" s="2"/>
      <c r="D138" s="2"/>
      <c r="E138" s="2"/>
      <c r="F138" s="2"/>
      <c r="G138" s="2"/>
      <c r="H138" s="2"/>
      <c r="I138" s="2"/>
      <c r="J138" s="2"/>
      <c r="K138" s="2"/>
    </row>
    <row r="139" spans="2:11" x14ac:dyDescent="0.25">
      <c r="B139" s="2"/>
      <c r="C139" s="2"/>
      <c r="D139" s="2"/>
      <c r="E139" s="2"/>
      <c r="F139" s="2"/>
      <c r="G139" s="2"/>
      <c r="H139" s="2"/>
      <c r="I139" s="2"/>
      <c r="J139" s="2"/>
      <c r="K139" s="2"/>
    </row>
    <row r="140" spans="2:11" x14ac:dyDescent="0.25">
      <c r="B140" s="2"/>
      <c r="C140" s="2"/>
      <c r="D140" s="2"/>
      <c r="E140" s="2"/>
      <c r="F140" s="2"/>
      <c r="G140" s="2"/>
      <c r="H140" s="2"/>
      <c r="I140" s="2"/>
      <c r="J140" s="2"/>
      <c r="K140" s="2"/>
    </row>
    <row r="141" spans="2:11" x14ac:dyDescent="0.25">
      <c r="B141" s="2"/>
      <c r="C141" s="2"/>
      <c r="D141" s="2"/>
      <c r="E141" s="2"/>
      <c r="F141" s="2"/>
      <c r="G141" s="2"/>
      <c r="H141" s="2"/>
      <c r="I141" s="2"/>
      <c r="J141" s="2"/>
      <c r="K141" s="2"/>
    </row>
    <row r="142" spans="2:11" x14ac:dyDescent="0.25">
      <c r="B142" s="2"/>
      <c r="C142" s="2"/>
      <c r="D142" s="2"/>
      <c r="E142" s="2"/>
      <c r="F142" s="2"/>
      <c r="G142" s="2"/>
      <c r="H142" s="2"/>
      <c r="I142" s="2"/>
      <c r="J142" s="2"/>
      <c r="K142" s="2"/>
    </row>
    <row r="143" spans="2:11" x14ac:dyDescent="0.25">
      <c r="B143" s="2"/>
      <c r="C143" s="2"/>
      <c r="D143" s="2"/>
      <c r="E143" s="2"/>
      <c r="F143" s="2"/>
      <c r="G143" s="2"/>
      <c r="H143" s="2"/>
      <c r="I143" s="2"/>
      <c r="J143" s="2"/>
      <c r="K143" s="2"/>
    </row>
    <row r="144" spans="2:11" x14ac:dyDescent="0.25">
      <c r="B144" s="2"/>
      <c r="C144" s="2"/>
      <c r="D144" s="2"/>
      <c r="E144" s="2"/>
      <c r="F144" s="2"/>
      <c r="G144" s="2"/>
      <c r="H144" s="2"/>
      <c r="I144" s="2"/>
      <c r="J144" s="2"/>
      <c r="K144" s="2"/>
    </row>
    <row r="145" spans="2:11" x14ac:dyDescent="0.25">
      <c r="B145" s="2"/>
      <c r="C145" s="2"/>
      <c r="D145" s="2"/>
      <c r="E145" s="2"/>
      <c r="F145" s="2"/>
      <c r="G145" s="2"/>
      <c r="H145" s="2"/>
      <c r="I145" s="2"/>
      <c r="J145" s="2"/>
      <c r="K145" s="2"/>
    </row>
    <row r="146" spans="2:11" x14ac:dyDescent="0.25">
      <c r="B146" s="2"/>
      <c r="C146" s="2"/>
      <c r="D146" s="2"/>
      <c r="E146" s="2"/>
      <c r="F146" s="2"/>
      <c r="G146" s="2"/>
      <c r="H146" s="2"/>
      <c r="I146" s="2"/>
      <c r="J146" s="2"/>
      <c r="K146" s="2"/>
    </row>
    <row r="147" spans="2:11" x14ac:dyDescent="0.25">
      <c r="B147" s="2"/>
      <c r="C147" s="2"/>
      <c r="D147" s="2"/>
      <c r="E147" s="2"/>
      <c r="F147" s="2"/>
      <c r="G147" s="2"/>
      <c r="H147" s="2"/>
      <c r="I147" s="2"/>
      <c r="J147" s="2"/>
      <c r="K147" s="2"/>
    </row>
    <row r="148" spans="2:11" x14ac:dyDescent="0.25">
      <c r="B148" s="2"/>
      <c r="C148" s="2"/>
      <c r="D148" s="2"/>
      <c r="E148" s="2"/>
      <c r="F148" s="2"/>
      <c r="G148" s="2"/>
      <c r="H148" s="2"/>
      <c r="I148" s="2"/>
      <c r="J148" s="2"/>
      <c r="K148" s="2"/>
    </row>
    <row r="149" spans="2:11" x14ac:dyDescent="0.25">
      <c r="B149" s="2"/>
      <c r="C149" s="2"/>
      <c r="D149" s="2"/>
      <c r="E149" s="2"/>
      <c r="F149" s="2"/>
      <c r="G149" s="2"/>
      <c r="H149" s="2"/>
      <c r="I149" s="2"/>
      <c r="J149" s="2"/>
      <c r="K149" s="2"/>
    </row>
    <row r="150" spans="2:11" x14ac:dyDescent="0.25">
      <c r="B150" s="2"/>
      <c r="C150" s="2"/>
      <c r="D150" s="2"/>
      <c r="E150" s="2"/>
      <c r="F150" s="2"/>
      <c r="G150" s="2"/>
      <c r="H150" s="2"/>
      <c r="I150" s="2"/>
      <c r="J150" s="2"/>
      <c r="K150" s="2"/>
    </row>
    <row r="151" spans="2:11" x14ac:dyDescent="0.25">
      <c r="B151" s="2"/>
      <c r="C151" s="2"/>
      <c r="D151" s="2"/>
      <c r="E151" s="2"/>
      <c r="F151" s="2"/>
      <c r="G151" s="2"/>
      <c r="H151" s="2"/>
      <c r="I151" s="2"/>
      <c r="J151" s="2"/>
      <c r="K151" s="2"/>
    </row>
    <row r="152" spans="2:11" x14ac:dyDescent="0.25">
      <c r="B152" s="2"/>
      <c r="C152" s="2"/>
      <c r="D152" s="2"/>
      <c r="E152" s="2"/>
      <c r="F152" s="2"/>
      <c r="G152" s="2"/>
      <c r="H152" s="2"/>
      <c r="I152" s="2"/>
      <c r="J152" s="2"/>
      <c r="K152" s="2"/>
    </row>
    <row r="153" spans="2:11" x14ac:dyDescent="0.25">
      <c r="B153" s="2"/>
      <c r="C153" s="2"/>
      <c r="D153" s="2"/>
      <c r="E153" s="2"/>
      <c r="F153" s="2"/>
      <c r="G153" s="2"/>
      <c r="H153" s="2"/>
      <c r="I153" s="2"/>
      <c r="J153" s="2"/>
      <c r="K153" s="2"/>
    </row>
    <row r="154" spans="2:11" x14ac:dyDescent="0.25">
      <c r="B154" s="2"/>
      <c r="C154" s="2"/>
      <c r="D154" s="2"/>
      <c r="E154" s="2"/>
      <c r="F154" s="2"/>
      <c r="G154" s="2"/>
      <c r="H154" s="2"/>
      <c r="I154" s="2"/>
      <c r="J154" s="2"/>
      <c r="K154" s="2"/>
    </row>
    <row r="155" spans="2:11" x14ac:dyDescent="0.25">
      <c r="B155" s="2"/>
      <c r="C155" s="2"/>
      <c r="D155" s="2"/>
      <c r="E155" s="2"/>
      <c r="F155" s="2"/>
      <c r="G155" s="2"/>
      <c r="H155" s="2"/>
      <c r="I155" s="2"/>
      <c r="J155" s="2"/>
      <c r="K155" s="2"/>
    </row>
    <row r="156" spans="2:11" x14ac:dyDescent="0.25">
      <c r="B156" s="2"/>
      <c r="C156" s="2"/>
      <c r="D156" s="2"/>
      <c r="E156" s="2"/>
      <c r="F156" s="2"/>
      <c r="G156" s="2"/>
      <c r="H156" s="2"/>
      <c r="I156" s="2"/>
      <c r="J156" s="2"/>
      <c r="K156" s="2"/>
    </row>
    <row r="157" spans="2:11" x14ac:dyDescent="0.25">
      <c r="B157" s="2"/>
      <c r="C157" s="2"/>
      <c r="D157" s="2"/>
      <c r="E157" s="2"/>
      <c r="F157" s="2"/>
      <c r="G157" s="2"/>
      <c r="H157" s="2"/>
      <c r="I157" s="2"/>
      <c r="J157" s="2"/>
      <c r="K157" s="2"/>
    </row>
    <row r="158" spans="2:11" x14ac:dyDescent="0.25">
      <c r="B158" s="2"/>
      <c r="C158" s="2"/>
      <c r="D158" s="2"/>
      <c r="E158" s="2"/>
      <c r="F158" s="2"/>
      <c r="G158" s="2"/>
      <c r="H158" s="2"/>
      <c r="I158" s="2"/>
      <c r="J158" s="2"/>
      <c r="K158" s="2"/>
    </row>
    <row r="159" spans="2:11" x14ac:dyDescent="0.25">
      <c r="B159" s="2"/>
      <c r="C159" s="2"/>
      <c r="D159" s="2"/>
      <c r="E159" s="2"/>
      <c r="F159" s="2"/>
      <c r="G159" s="2"/>
      <c r="H159" s="2"/>
      <c r="I159" s="2"/>
      <c r="J159" s="2"/>
      <c r="K159" s="2"/>
    </row>
    <row r="160" spans="2:11" x14ac:dyDescent="0.25">
      <c r="B160" s="2"/>
      <c r="C160" s="2"/>
      <c r="D160" s="2"/>
      <c r="E160" s="2"/>
      <c r="F160" s="2"/>
      <c r="G160" s="2"/>
      <c r="H160" s="2"/>
      <c r="I160" s="2"/>
      <c r="J160" s="2"/>
      <c r="K160" s="2"/>
    </row>
    <row r="161" spans="2:11" x14ac:dyDescent="0.25">
      <c r="B161" s="2"/>
      <c r="C161" s="2"/>
      <c r="D161" s="2"/>
      <c r="E161" s="2"/>
      <c r="F161" s="2"/>
      <c r="G161" s="2"/>
      <c r="H161" s="2"/>
      <c r="I161" s="2"/>
      <c r="J161" s="2"/>
      <c r="K161" s="2"/>
    </row>
    <row r="162" spans="2:11" x14ac:dyDescent="0.25">
      <c r="B162" s="2"/>
      <c r="C162" s="2"/>
      <c r="D162" s="2"/>
      <c r="E162" s="2"/>
      <c r="F162" s="2"/>
      <c r="G162" s="2"/>
      <c r="H162" s="2"/>
      <c r="I162" s="2"/>
      <c r="J162" s="2"/>
      <c r="K162" s="2"/>
    </row>
    <row r="163" spans="2:11" x14ac:dyDescent="0.25">
      <c r="B163" s="2"/>
      <c r="C163" s="2"/>
      <c r="D163" s="2"/>
      <c r="E163" s="2"/>
      <c r="F163" s="2"/>
      <c r="G163" s="2"/>
      <c r="H163" s="2"/>
      <c r="I163" s="2"/>
      <c r="J163" s="2"/>
      <c r="K163" s="2"/>
    </row>
    <row r="164" spans="2:11" x14ac:dyDescent="0.25">
      <c r="B164" s="2"/>
      <c r="C164" s="2"/>
      <c r="D164" s="2"/>
      <c r="E164" s="2"/>
      <c r="F164" s="2"/>
      <c r="G164" s="2"/>
      <c r="H164" s="2"/>
      <c r="I164" s="2"/>
      <c r="J164" s="2"/>
      <c r="K164" s="2"/>
    </row>
    <row r="165" spans="2:11" x14ac:dyDescent="0.25">
      <c r="B165" s="2"/>
      <c r="C165" s="2"/>
      <c r="D165" s="2"/>
      <c r="E165" s="2"/>
      <c r="F165" s="2"/>
      <c r="G165" s="2"/>
      <c r="H165" s="2"/>
      <c r="I165" s="2"/>
      <c r="J165" s="2"/>
      <c r="K165" s="2"/>
    </row>
    <row r="166" spans="2:11" x14ac:dyDescent="0.25">
      <c r="B166" s="2"/>
      <c r="C166" s="2"/>
      <c r="D166" s="2"/>
      <c r="E166" s="2"/>
      <c r="F166" s="2"/>
      <c r="G166" s="2"/>
      <c r="H166" s="2"/>
      <c r="I166" s="2"/>
      <c r="J166" s="2"/>
      <c r="K166" s="2"/>
    </row>
    <row r="167" spans="2:11" x14ac:dyDescent="0.25">
      <c r="B167" s="2"/>
      <c r="C167" s="2"/>
      <c r="D167" s="2"/>
      <c r="E167" s="2"/>
      <c r="F167" s="2"/>
      <c r="G167" s="2"/>
      <c r="H167" s="2"/>
      <c r="I167" s="2"/>
      <c r="J167" s="2"/>
      <c r="K167" s="2"/>
    </row>
    <row r="168" spans="2:11" x14ac:dyDescent="0.25">
      <c r="B168" s="2"/>
      <c r="C168" s="2"/>
      <c r="D168" s="2"/>
      <c r="E168" s="2"/>
      <c r="F168" s="2"/>
      <c r="G168" s="2"/>
      <c r="H168" s="2"/>
      <c r="I168" s="2"/>
      <c r="J168" s="2"/>
      <c r="K168" s="2"/>
    </row>
    <row r="169" spans="2:11" x14ac:dyDescent="0.25">
      <c r="B169" s="2"/>
      <c r="C169" s="2"/>
      <c r="D169" s="2"/>
      <c r="E169" s="2"/>
      <c r="F169" s="2"/>
      <c r="G169" s="2"/>
      <c r="H169" s="2"/>
      <c r="I169" s="2"/>
      <c r="J169" s="2"/>
      <c r="K169" s="2"/>
    </row>
    <row r="170" spans="2:11" x14ac:dyDescent="0.25">
      <c r="B170" s="2"/>
      <c r="C170" s="2"/>
      <c r="D170" s="2"/>
      <c r="E170" s="2"/>
      <c r="F170" s="2"/>
      <c r="G170" s="2"/>
      <c r="H170" s="2"/>
      <c r="I170" s="2"/>
      <c r="J170" s="2"/>
      <c r="K170" s="2"/>
    </row>
    <row r="171" spans="2:11" x14ac:dyDescent="0.25">
      <c r="B171" s="2"/>
      <c r="C171" s="2"/>
      <c r="D171" s="2"/>
      <c r="E171" s="2"/>
      <c r="F171" s="2"/>
      <c r="G171" s="2"/>
      <c r="H171" s="2"/>
      <c r="I171" s="2"/>
      <c r="J171" s="2"/>
      <c r="K171" s="2"/>
    </row>
    <row r="172" spans="2:11" x14ac:dyDescent="0.25">
      <c r="B172" s="2"/>
      <c r="C172" s="2"/>
      <c r="D172" s="2"/>
      <c r="E172" s="2"/>
      <c r="F172" s="2"/>
      <c r="G172" s="2"/>
      <c r="H172" s="2"/>
      <c r="I172" s="2"/>
      <c r="J172" s="2"/>
      <c r="K172" s="2"/>
    </row>
    <row r="173" spans="2:11" x14ac:dyDescent="0.25">
      <c r="B173" s="2"/>
      <c r="C173" s="2"/>
      <c r="D173" s="2"/>
      <c r="E173" s="2"/>
      <c r="F173" s="2"/>
      <c r="G173" s="2"/>
      <c r="H173" s="2"/>
      <c r="I173" s="2"/>
      <c r="J173" s="2"/>
      <c r="K173" s="2"/>
    </row>
    <row r="174" spans="2:11" x14ac:dyDescent="0.25">
      <c r="B174" s="2"/>
      <c r="C174" s="2"/>
      <c r="D174" s="2"/>
      <c r="E174" s="2"/>
      <c r="F174" s="2"/>
      <c r="G174" s="2"/>
      <c r="H174" s="2"/>
      <c r="I174" s="2"/>
      <c r="J174" s="2"/>
      <c r="K174" s="2"/>
    </row>
    <row r="175" spans="2:11" x14ac:dyDescent="0.25">
      <c r="B175" s="2"/>
      <c r="C175" s="2"/>
      <c r="D175" s="2"/>
      <c r="E175" s="2"/>
      <c r="F175" s="2"/>
      <c r="G175" s="2"/>
      <c r="H175" s="2"/>
      <c r="I175" s="2"/>
      <c r="J175" s="2"/>
      <c r="K175" s="2"/>
    </row>
    <row r="176" spans="2:11" x14ac:dyDescent="0.25">
      <c r="B176" s="2"/>
      <c r="C176" s="2"/>
      <c r="D176" s="2"/>
      <c r="E176" s="2"/>
      <c r="F176" s="2"/>
      <c r="G176" s="2"/>
      <c r="H176" s="2"/>
      <c r="I176" s="2"/>
      <c r="J176" s="2"/>
      <c r="K176" s="2"/>
    </row>
    <row r="177" spans="2:11" x14ac:dyDescent="0.25">
      <c r="B177" s="2"/>
      <c r="C177" s="2"/>
      <c r="D177" s="2"/>
      <c r="E177" s="2"/>
      <c r="F177" s="2"/>
      <c r="G177" s="2"/>
      <c r="H177" s="2"/>
      <c r="I177" s="2"/>
      <c r="J177" s="2"/>
      <c r="K177" s="2"/>
    </row>
    <row r="178" spans="2:11" x14ac:dyDescent="0.25">
      <c r="B178" s="2"/>
      <c r="C178" s="2"/>
      <c r="D178" s="2"/>
      <c r="E178" s="2"/>
      <c r="F178" s="2"/>
      <c r="G178" s="2"/>
      <c r="H178" s="2"/>
      <c r="I178" s="2"/>
      <c r="J178" s="2"/>
      <c r="K178" s="2"/>
    </row>
    <row r="179" spans="2:11" x14ac:dyDescent="0.25">
      <c r="B179" s="2"/>
      <c r="C179" s="2"/>
      <c r="D179" s="2"/>
      <c r="E179" s="2"/>
      <c r="F179" s="2"/>
      <c r="G179" s="2"/>
      <c r="H179" s="2"/>
      <c r="I179" s="2"/>
      <c r="J179" s="2"/>
      <c r="K179" s="2"/>
    </row>
    <row r="180" spans="2:11" x14ac:dyDescent="0.25">
      <c r="B180" s="2"/>
      <c r="C180" s="2"/>
      <c r="D180" s="2"/>
      <c r="E180" s="2"/>
      <c r="F180" s="2"/>
      <c r="G180" s="2"/>
      <c r="H180" s="2"/>
      <c r="I180" s="2"/>
      <c r="J180" s="2"/>
      <c r="K180" s="2"/>
    </row>
    <row r="181" spans="2:11" x14ac:dyDescent="0.25">
      <c r="B181" s="2"/>
      <c r="C181" s="2"/>
      <c r="D181" s="2"/>
      <c r="E181" s="2"/>
      <c r="F181" s="2"/>
      <c r="G181" s="2"/>
      <c r="H181" s="2"/>
      <c r="I181" s="2"/>
      <c r="J181" s="2"/>
      <c r="K181" s="2"/>
    </row>
    <row r="182" spans="2:11" x14ac:dyDescent="0.25">
      <c r="B182" s="2"/>
      <c r="C182" s="2"/>
      <c r="D182" s="2"/>
      <c r="E182" s="2"/>
      <c r="F182" s="2"/>
      <c r="G182" s="2"/>
      <c r="H182" s="2"/>
      <c r="I182" s="2"/>
      <c r="J182" s="2"/>
      <c r="K182" s="2"/>
    </row>
    <row r="183" spans="2:11" x14ac:dyDescent="0.25">
      <c r="B183" s="2"/>
      <c r="C183" s="2"/>
      <c r="D183" s="2"/>
      <c r="E183" s="2"/>
      <c r="F183" s="2"/>
      <c r="G183" s="2"/>
      <c r="H183" s="2"/>
      <c r="I183" s="2"/>
      <c r="J183" s="2"/>
      <c r="K183" s="2"/>
    </row>
    <row r="184" spans="2:11" x14ac:dyDescent="0.25">
      <c r="B184" s="2"/>
      <c r="C184" s="2"/>
      <c r="D184" s="2"/>
      <c r="E184" s="2"/>
      <c r="F184" s="2"/>
      <c r="G184" s="2"/>
      <c r="H184" s="2"/>
      <c r="I184" s="2"/>
      <c r="J184" s="2"/>
      <c r="K184" s="2"/>
    </row>
    <row r="185" spans="2:11" x14ac:dyDescent="0.25">
      <c r="B185" s="2"/>
      <c r="C185" s="2"/>
      <c r="D185" s="2"/>
      <c r="E185" s="2"/>
      <c r="F185" s="2"/>
      <c r="G185" s="2"/>
      <c r="H185" s="2"/>
      <c r="I185" s="2"/>
      <c r="J185" s="2"/>
      <c r="K185" s="2"/>
    </row>
    <row r="186" spans="2:11" x14ac:dyDescent="0.25">
      <c r="B186" s="2"/>
      <c r="C186" s="2"/>
      <c r="D186" s="2"/>
      <c r="E186" s="2"/>
      <c r="F186" s="2"/>
      <c r="G186" s="2"/>
      <c r="H186" s="2"/>
      <c r="I186" s="2"/>
      <c r="J186" s="2"/>
      <c r="K186" s="2"/>
    </row>
    <row r="187" spans="2:11" x14ac:dyDescent="0.25">
      <c r="B187" s="2"/>
      <c r="C187" s="2"/>
      <c r="D187" s="2"/>
      <c r="E187" s="2"/>
      <c r="F187" s="2"/>
      <c r="G187" s="2"/>
      <c r="H187" s="2"/>
      <c r="I187" s="2"/>
      <c r="J187" s="2"/>
      <c r="K187" s="2"/>
    </row>
    <row r="188" spans="2:11" x14ac:dyDescent="0.25">
      <c r="B188" s="2"/>
      <c r="C188" s="2"/>
      <c r="D188" s="2"/>
      <c r="E188" s="2"/>
      <c r="F188" s="2"/>
      <c r="G188" s="2"/>
      <c r="H188" s="2"/>
      <c r="I188" s="2"/>
      <c r="J188" s="2"/>
      <c r="K188" s="2"/>
    </row>
    <row r="189" spans="2:11" x14ac:dyDescent="0.25">
      <c r="B189" s="2"/>
      <c r="C189" s="2"/>
      <c r="D189" s="2"/>
      <c r="E189" s="2"/>
      <c r="F189" s="2"/>
      <c r="G189" s="2"/>
      <c r="H189" s="2"/>
      <c r="I189" s="2"/>
      <c r="J189" s="2"/>
      <c r="K189" s="2"/>
    </row>
    <row r="190" spans="2:11" x14ac:dyDescent="0.25">
      <c r="B190" s="2"/>
      <c r="C190" s="2"/>
      <c r="D190" s="2"/>
      <c r="E190" s="2"/>
      <c r="F190" s="2"/>
      <c r="G190" s="2"/>
      <c r="H190" s="2"/>
      <c r="I190" s="2"/>
      <c r="J190" s="2"/>
      <c r="K190" s="2"/>
    </row>
    <row r="191" spans="2:11" x14ac:dyDescent="0.25">
      <c r="B191" s="2"/>
      <c r="C191" s="2"/>
      <c r="D191" s="2"/>
      <c r="E191" s="2"/>
      <c r="F191" s="2"/>
      <c r="G191" s="2"/>
      <c r="H191" s="2"/>
      <c r="I191" s="2"/>
      <c r="J191" s="2"/>
      <c r="K191" s="2"/>
    </row>
    <row r="192" spans="2:11" x14ac:dyDescent="0.25">
      <c r="B192" s="2"/>
      <c r="C192" s="2"/>
      <c r="D192" s="2"/>
      <c r="E192" s="2"/>
      <c r="F192" s="2"/>
      <c r="G192" s="2"/>
      <c r="H192" s="2"/>
      <c r="I192" s="2"/>
      <c r="J192" s="2"/>
      <c r="K192" s="2"/>
    </row>
    <row r="193" spans="2:11" x14ac:dyDescent="0.25">
      <c r="B193" s="2"/>
      <c r="C193" s="2"/>
      <c r="D193" s="2"/>
      <c r="E193" s="2"/>
      <c r="F193" s="2"/>
      <c r="G193" s="2"/>
      <c r="H193" s="2"/>
      <c r="I193" s="2"/>
      <c r="J193" s="2"/>
      <c r="K193" s="2"/>
    </row>
    <row r="194" spans="2:11" x14ac:dyDescent="0.25">
      <c r="B194" s="2"/>
      <c r="C194" s="2"/>
      <c r="D194" s="2"/>
      <c r="E194" s="2"/>
      <c r="F194" s="2"/>
      <c r="G194" s="2"/>
      <c r="H194" s="2"/>
      <c r="I194" s="2"/>
      <c r="J194" s="2"/>
      <c r="K194" s="2"/>
    </row>
    <row r="195" spans="2:11" x14ac:dyDescent="0.25">
      <c r="B195" s="2"/>
      <c r="C195" s="2"/>
      <c r="D195" s="2"/>
      <c r="E195" s="2"/>
      <c r="F195" s="2"/>
      <c r="G195" s="2"/>
      <c r="H195" s="2"/>
      <c r="I195" s="2"/>
      <c r="J195" s="2"/>
      <c r="K195" s="2"/>
    </row>
    <row r="196" spans="2:11" x14ac:dyDescent="0.25">
      <c r="B196" s="2"/>
      <c r="C196" s="2"/>
      <c r="D196" s="2"/>
      <c r="E196" s="2"/>
      <c r="F196" s="2"/>
      <c r="G196" s="2"/>
      <c r="H196" s="2"/>
      <c r="I196" s="2"/>
      <c r="J196" s="2"/>
      <c r="K196" s="2"/>
    </row>
    <row r="197" spans="2:11" x14ac:dyDescent="0.25">
      <c r="B197" s="2"/>
      <c r="C197" s="2"/>
      <c r="D197" s="2"/>
      <c r="E197" s="2"/>
      <c r="F197" s="2"/>
      <c r="G197" s="2"/>
      <c r="H197" s="2"/>
      <c r="I197" s="2"/>
      <c r="J197" s="2"/>
      <c r="K197" s="2"/>
    </row>
    <row r="198" spans="2:11" x14ac:dyDescent="0.25">
      <c r="B198" s="2"/>
      <c r="C198" s="2"/>
      <c r="D198" s="2"/>
      <c r="E198" s="2"/>
      <c r="F198" s="2"/>
      <c r="G198" s="2"/>
      <c r="H198" s="2"/>
      <c r="I198" s="2"/>
      <c r="J198" s="2"/>
      <c r="K198" s="2"/>
    </row>
    <row r="199" spans="2:11" x14ac:dyDescent="0.25">
      <c r="B199" s="2"/>
      <c r="C199" s="2"/>
      <c r="D199" s="2"/>
      <c r="E199" s="2"/>
      <c r="F199" s="2"/>
      <c r="G199" s="2"/>
      <c r="H199" s="2"/>
      <c r="I199" s="2"/>
      <c r="J199" s="2"/>
      <c r="K199" s="2"/>
    </row>
    <row r="200" spans="2:11" x14ac:dyDescent="0.25">
      <c r="B200" s="2"/>
      <c r="C200" s="2"/>
      <c r="D200" s="2"/>
      <c r="E200" s="2"/>
      <c r="F200" s="2"/>
      <c r="G200" s="2"/>
      <c r="H200" s="2"/>
      <c r="I200" s="2"/>
      <c r="J200" s="2"/>
      <c r="K200" s="2"/>
    </row>
    <row r="201" spans="2:11" x14ac:dyDescent="0.25">
      <c r="B201" s="2"/>
      <c r="C201" s="2"/>
      <c r="D201" s="2"/>
      <c r="E201" s="2"/>
      <c r="F201" s="2"/>
      <c r="G201" s="2"/>
      <c r="H201" s="2"/>
      <c r="I201" s="2"/>
      <c r="J201" s="2"/>
      <c r="K201" s="2"/>
    </row>
    <row r="202" spans="2:11" x14ac:dyDescent="0.25">
      <c r="B202" s="2"/>
      <c r="C202" s="2"/>
      <c r="D202" s="2"/>
      <c r="E202" s="2"/>
      <c r="F202" s="2"/>
      <c r="G202" s="2"/>
      <c r="H202" s="2"/>
      <c r="I202" s="2"/>
      <c r="J202" s="2"/>
      <c r="K202" s="2"/>
    </row>
    <row r="203" spans="2:11" x14ac:dyDescent="0.25">
      <c r="B203" s="2"/>
      <c r="C203" s="2"/>
      <c r="D203" s="2"/>
      <c r="E203" s="2"/>
      <c r="F203" s="2"/>
      <c r="G203" s="2"/>
      <c r="H203" s="2"/>
      <c r="I203" s="2"/>
      <c r="J203" s="2"/>
      <c r="K203" s="2"/>
    </row>
    <row r="204" spans="2:11" x14ac:dyDescent="0.25">
      <c r="B204" s="2"/>
      <c r="C204" s="2"/>
      <c r="D204" s="2"/>
      <c r="E204" s="2"/>
      <c r="F204" s="2"/>
      <c r="G204" s="2"/>
      <c r="H204" s="2"/>
      <c r="I204" s="2"/>
      <c r="J204" s="2"/>
      <c r="K204" s="2"/>
    </row>
    <row r="205" spans="2:11" x14ac:dyDescent="0.25">
      <c r="B205" s="2"/>
      <c r="C205" s="2"/>
      <c r="D205" s="2"/>
      <c r="E205" s="2"/>
      <c r="F205" s="2"/>
      <c r="G205" s="2"/>
      <c r="H205" s="2"/>
      <c r="I205" s="2"/>
      <c r="J205" s="2"/>
      <c r="K205" s="2"/>
    </row>
    <row r="206" spans="2:11" x14ac:dyDescent="0.25">
      <c r="B206" s="2"/>
      <c r="C206" s="2"/>
      <c r="D206" s="2"/>
      <c r="E206" s="2"/>
      <c r="F206" s="2"/>
      <c r="G206" s="2"/>
      <c r="H206" s="2"/>
      <c r="I206" s="2"/>
      <c r="J206" s="2"/>
      <c r="K206" s="2"/>
    </row>
    <row r="207" spans="2:11" x14ac:dyDescent="0.25">
      <c r="B207" s="2"/>
      <c r="C207" s="2"/>
      <c r="D207" s="2"/>
      <c r="E207" s="2"/>
      <c r="F207" s="2"/>
      <c r="G207" s="2"/>
      <c r="H207" s="2"/>
      <c r="I207" s="2"/>
      <c r="J207" s="2"/>
      <c r="K207" s="2"/>
    </row>
    <row r="208" spans="2:11" x14ac:dyDescent="0.25">
      <c r="B208" s="2"/>
      <c r="C208" s="2"/>
      <c r="D208" s="2"/>
      <c r="E208" s="2"/>
      <c r="F208" s="2"/>
      <c r="G208" s="2"/>
      <c r="H208" s="2"/>
      <c r="I208" s="2"/>
      <c r="J208" s="2"/>
      <c r="K208" s="2"/>
    </row>
    <row r="209" spans="2:11" x14ac:dyDescent="0.25">
      <c r="B209" s="2"/>
      <c r="C209" s="2"/>
      <c r="D209" s="2"/>
      <c r="E209" s="2"/>
      <c r="F209" s="2"/>
      <c r="G209" s="2"/>
      <c r="H209" s="2"/>
      <c r="I209" s="2"/>
      <c r="J209" s="2"/>
      <c r="K209" s="2"/>
    </row>
    <row r="210" spans="2:11" x14ac:dyDescent="0.25">
      <c r="B210" s="2"/>
      <c r="C210" s="2"/>
      <c r="D210" s="2"/>
      <c r="E210" s="2"/>
      <c r="F210" s="2"/>
      <c r="G210" s="2"/>
      <c r="H210" s="2"/>
      <c r="I210" s="2"/>
      <c r="J210" s="2"/>
      <c r="K210" s="2"/>
    </row>
    <row r="211" spans="2:11" x14ac:dyDescent="0.25">
      <c r="B211" s="2"/>
      <c r="C211" s="2"/>
      <c r="D211" s="2"/>
      <c r="E211" s="2"/>
      <c r="F211" s="2"/>
      <c r="G211" s="2"/>
      <c r="H211" s="2"/>
      <c r="I211" s="2"/>
      <c r="J211" s="2"/>
      <c r="K211" s="2"/>
    </row>
    <row r="212" spans="2:11" x14ac:dyDescent="0.25">
      <c r="B212" s="2"/>
      <c r="C212" s="2"/>
      <c r="D212" s="2"/>
      <c r="E212" s="2"/>
      <c r="F212" s="2"/>
      <c r="G212" s="2"/>
      <c r="H212" s="2"/>
      <c r="I212" s="2"/>
      <c r="J212" s="2"/>
      <c r="K212" s="2"/>
    </row>
    <row r="213" spans="2:11" x14ac:dyDescent="0.25">
      <c r="B213" s="2"/>
      <c r="C213" s="2"/>
      <c r="D213" s="2"/>
      <c r="E213" s="2"/>
      <c r="F213" s="2"/>
      <c r="G213" s="2"/>
      <c r="H213" s="2"/>
      <c r="I213" s="2"/>
      <c r="J213" s="2"/>
      <c r="K213" s="2"/>
    </row>
    <row r="214" spans="2:11" x14ac:dyDescent="0.25">
      <c r="B214" s="2"/>
      <c r="C214" s="2"/>
      <c r="D214" s="2"/>
      <c r="E214" s="2"/>
      <c r="F214" s="2"/>
      <c r="G214" s="2"/>
      <c r="H214" s="2"/>
      <c r="I214" s="2"/>
      <c r="J214" s="2"/>
      <c r="K214" s="2"/>
    </row>
    <row r="215" spans="2:11" x14ac:dyDescent="0.25">
      <c r="B215" s="2"/>
      <c r="C215" s="2"/>
      <c r="D215" s="2"/>
      <c r="E215" s="2"/>
      <c r="F215" s="2"/>
      <c r="G215" s="2"/>
      <c r="H215" s="2"/>
      <c r="I215" s="2"/>
      <c r="J215" s="2"/>
      <c r="K215" s="2"/>
    </row>
    <row r="216" spans="2:11" x14ac:dyDescent="0.25">
      <c r="B216" s="2"/>
      <c r="C216" s="2"/>
      <c r="D216" s="2"/>
      <c r="E216" s="2"/>
      <c r="F216" s="2"/>
      <c r="G216" s="2"/>
      <c r="H216" s="2"/>
      <c r="I216" s="2"/>
      <c r="J216" s="2"/>
      <c r="K216" s="2"/>
    </row>
    <row r="217" spans="2:11" x14ac:dyDescent="0.25">
      <c r="B217" s="2"/>
      <c r="C217" s="2"/>
      <c r="D217" s="2"/>
      <c r="E217" s="2"/>
      <c r="F217" s="2"/>
      <c r="G217" s="2"/>
      <c r="H217" s="2"/>
      <c r="I217" s="2"/>
      <c r="J217" s="2"/>
      <c r="K217" s="2"/>
    </row>
    <row r="218" spans="2:11" x14ac:dyDescent="0.25">
      <c r="B218" s="2"/>
      <c r="C218" s="2"/>
      <c r="D218" s="2"/>
      <c r="E218" s="2"/>
      <c r="F218" s="2"/>
      <c r="G218" s="2"/>
      <c r="H218" s="2"/>
      <c r="I218" s="2"/>
      <c r="J218" s="2"/>
      <c r="K218" s="2"/>
    </row>
    <row r="219" spans="2:11" x14ac:dyDescent="0.25">
      <c r="B219" s="2"/>
      <c r="C219" s="2"/>
      <c r="D219" s="2"/>
      <c r="E219" s="2"/>
      <c r="F219" s="2"/>
      <c r="G219" s="2"/>
      <c r="H219" s="2"/>
      <c r="I219" s="2"/>
      <c r="J219" s="2"/>
      <c r="K219" s="2"/>
    </row>
    <row r="220" spans="2:11" x14ac:dyDescent="0.25">
      <c r="B220" s="2"/>
      <c r="C220" s="2"/>
      <c r="D220" s="2"/>
      <c r="E220" s="2"/>
      <c r="F220" s="2"/>
      <c r="G220" s="2"/>
      <c r="H220" s="2"/>
      <c r="I220" s="2"/>
      <c r="J220" s="2"/>
      <c r="K220" s="2"/>
    </row>
    <row r="221" spans="2:11" x14ac:dyDescent="0.25">
      <c r="B221" s="2"/>
      <c r="C221" s="2"/>
      <c r="D221" s="2"/>
      <c r="E221" s="2"/>
      <c r="F221" s="2"/>
      <c r="G221" s="2"/>
      <c r="H221" s="2"/>
      <c r="I221" s="2"/>
      <c r="J221" s="2"/>
      <c r="K221" s="2"/>
    </row>
    <row r="222" spans="2:11" x14ac:dyDescent="0.25">
      <c r="B222" s="2"/>
      <c r="C222" s="2"/>
      <c r="D222" s="2"/>
      <c r="E222" s="2"/>
      <c r="F222" s="2"/>
      <c r="G222" s="2"/>
      <c r="H222" s="2"/>
      <c r="I222" s="2"/>
      <c r="J222" s="2"/>
      <c r="K222" s="2"/>
    </row>
    <row r="223" spans="2:11" x14ac:dyDescent="0.25">
      <c r="B223" s="2"/>
      <c r="C223" s="2"/>
      <c r="D223" s="2"/>
      <c r="E223" s="2"/>
      <c r="F223" s="2"/>
      <c r="G223" s="2"/>
      <c r="H223" s="2"/>
      <c r="I223" s="2"/>
      <c r="J223" s="2"/>
      <c r="K223" s="2"/>
    </row>
    <row r="224" spans="2:11" x14ac:dyDescent="0.25">
      <c r="B224" s="2"/>
      <c r="C224" s="2"/>
      <c r="D224" s="2"/>
      <c r="E224" s="2"/>
      <c r="F224" s="2"/>
      <c r="G224" s="2"/>
      <c r="H224" s="2"/>
      <c r="I224" s="2"/>
      <c r="J224" s="2"/>
      <c r="K224" s="2"/>
    </row>
    <row r="225" spans="2:11" x14ac:dyDescent="0.25">
      <c r="B225" s="2"/>
      <c r="C225" s="2"/>
      <c r="D225" s="2"/>
      <c r="E225" s="2"/>
      <c r="F225" s="2"/>
      <c r="G225" s="2"/>
      <c r="H225" s="2"/>
      <c r="I225" s="2"/>
      <c r="J225" s="2"/>
      <c r="K225" s="2"/>
    </row>
    <row r="226" spans="2:11" x14ac:dyDescent="0.25">
      <c r="B226" s="2"/>
      <c r="C226" s="2"/>
      <c r="D226" s="2"/>
      <c r="E226" s="2"/>
      <c r="F226" s="2"/>
      <c r="G226" s="2"/>
      <c r="H226" s="2"/>
      <c r="I226" s="2"/>
      <c r="J226" s="2"/>
      <c r="K226" s="2"/>
    </row>
    <row r="227" spans="2:11" x14ac:dyDescent="0.25">
      <c r="B227" s="2"/>
      <c r="C227" s="2"/>
      <c r="D227" s="2"/>
      <c r="E227" s="2"/>
      <c r="F227" s="2"/>
      <c r="G227" s="2"/>
      <c r="H227" s="2"/>
      <c r="I227" s="2"/>
      <c r="J227" s="2"/>
      <c r="K227" s="2"/>
    </row>
    <row r="228" spans="2:11" x14ac:dyDescent="0.25">
      <c r="B228" s="2"/>
      <c r="C228" s="2"/>
      <c r="D228" s="2"/>
      <c r="E228" s="2"/>
      <c r="F228" s="2"/>
      <c r="G228" s="2"/>
      <c r="H228" s="2"/>
      <c r="I228" s="2"/>
      <c r="J228" s="2"/>
      <c r="K228" s="2"/>
    </row>
    <row r="229" spans="2:11" x14ac:dyDescent="0.25">
      <c r="B229" s="2"/>
      <c r="C229" s="2"/>
      <c r="D229" s="2"/>
      <c r="E229" s="2"/>
      <c r="F229" s="2"/>
      <c r="G229" s="2"/>
      <c r="H229" s="2"/>
      <c r="I229" s="2"/>
      <c r="J229" s="2"/>
      <c r="K229" s="2"/>
    </row>
    <row r="230" spans="2:11" x14ac:dyDescent="0.25">
      <c r="B230" s="2"/>
      <c r="C230" s="2"/>
      <c r="D230" s="2"/>
      <c r="E230" s="2"/>
      <c r="F230" s="2"/>
      <c r="G230" s="2"/>
      <c r="H230" s="2"/>
      <c r="I230" s="2"/>
      <c r="J230" s="2"/>
      <c r="K230" s="2"/>
    </row>
    <row r="231" spans="2:11" x14ac:dyDescent="0.25">
      <c r="B231" s="2"/>
      <c r="C231" s="2"/>
      <c r="D231" s="2"/>
      <c r="E231" s="2"/>
      <c r="F231" s="2"/>
      <c r="G231" s="2"/>
      <c r="H231" s="2"/>
      <c r="I231" s="2"/>
      <c r="J231" s="2"/>
      <c r="K231" s="2"/>
    </row>
    <row r="232" spans="2:11" x14ac:dyDescent="0.25">
      <c r="B232" s="2"/>
      <c r="C232" s="2"/>
      <c r="D232" s="2"/>
      <c r="E232" s="2"/>
      <c r="F232" s="2"/>
      <c r="G232" s="2"/>
      <c r="H232" s="2"/>
      <c r="I232" s="2"/>
      <c r="J232" s="2"/>
      <c r="K232" s="2"/>
    </row>
    <row r="233" spans="2:11" x14ac:dyDescent="0.25">
      <c r="B233" s="2"/>
      <c r="C233" s="2"/>
      <c r="D233" s="2"/>
      <c r="E233" s="2"/>
      <c r="F233" s="2"/>
      <c r="G233" s="2"/>
      <c r="H233" s="2"/>
      <c r="I233" s="2"/>
      <c r="J233" s="2"/>
      <c r="K233" s="2"/>
    </row>
    <row r="234" spans="2:11" x14ac:dyDescent="0.25">
      <c r="B234" s="2"/>
      <c r="C234" s="2"/>
      <c r="D234" s="2"/>
      <c r="E234" s="2"/>
      <c r="F234" s="2"/>
      <c r="G234" s="2"/>
      <c r="H234" s="2"/>
      <c r="I234" s="2"/>
      <c r="J234" s="2"/>
      <c r="K234" s="2"/>
    </row>
    <row r="235" spans="2:11" x14ac:dyDescent="0.25">
      <c r="B235" s="2"/>
      <c r="C235" s="2"/>
      <c r="D235" s="2"/>
      <c r="E235" s="2"/>
      <c r="F235" s="2"/>
      <c r="G235" s="2"/>
      <c r="H235" s="2"/>
      <c r="I235" s="2"/>
      <c r="J235" s="2"/>
      <c r="K235" s="2"/>
    </row>
    <row r="236" spans="2:11" x14ac:dyDescent="0.25">
      <c r="B236" s="2"/>
      <c r="C236" s="2"/>
      <c r="D236" s="2"/>
      <c r="E236" s="2"/>
      <c r="F236" s="2"/>
      <c r="G236" s="2"/>
      <c r="H236" s="2"/>
      <c r="I236" s="2"/>
      <c r="J236" s="2"/>
      <c r="K236" s="2"/>
    </row>
    <row r="237" spans="2:11" x14ac:dyDescent="0.25">
      <c r="B237" s="2"/>
      <c r="C237" s="2"/>
      <c r="D237" s="2"/>
      <c r="E237" s="2"/>
      <c r="F237" s="2"/>
      <c r="G237" s="2"/>
      <c r="H237" s="2"/>
      <c r="I237" s="2"/>
      <c r="J237" s="2"/>
      <c r="K237" s="2"/>
    </row>
    <row r="238" spans="2:11" x14ac:dyDescent="0.25">
      <c r="B238" s="2"/>
      <c r="C238" s="2"/>
      <c r="D238" s="2"/>
      <c r="E238" s="2"/>
      <c r="F238" s="2"/>
      <c r="G238" s="2"/>
      <c r="H238" s="2"/>
      <c r="I238" s="2"/>
      <c r="J238" s="2"/>
      <c r="K238" s="2"/>
    </row>
    <row r="239" spans="2:11" x14ac:dyDescent="0.25">
      <c r="B239" s="2"/>
      <c r="C239" s="2"/>
      <c r="D239" s="2"/>
      <c r="E239" s="2"/>
      <c r="F239" s="2"/>
      <c r="G239" s="2"/>
      <c r="H239" s="2"/>
      <c r="I239" s="2"/>
      <c r="J239" s="2"/>
      <c r="K239" s="2"/>
    </row>
    <row r="240" spans="2:11" x14ac:dyDescent="0.25">
      <c r="B240" s="2"/>
      <c r="C240" s="2"/>
      <c r="D240" s="2"/>
      <c r="E240" s="2"/>
      <c r="F240" s="2"/>
      <c r="G240" s="2"/>
      <c r="H240" s="2"/>
      <c r="I240" s="2"/>
      <c r="J240" s="2"/>
      <c r="K240" s="2"/>
    </row>
    <row r="241" spans="2:11" x14ac:dyDescent="0.25">
      <c r="B241" s="2"/>
      <c r="C241" s="2"/>
      <c r="D241" s="2"/>
      <c r="E241" s="2"/>
      <c r="F241" s="2"/>
      <c r="G241" s="2"/>
      <c r="H241" s="2"/>
      <c r="I241" s="2"/>
      <c r="J241" s="2"/>
      <c r="K241" s="2"/>
    </row>
    <row r="242" spans="2:11" x14ac:dyDescent="0.25">
      <c r="B242" s="2"/>
      <c r="C242" s="2"/>
      <c r="D242" s="2"/>
      <c r="E242" s="2"/>
      <c r="F242" s="2"/>
      <c r="G242" s="2"/>
      <c r="H242" s="2"/>
      <c r="I242" s="2"/>
      <c r="J242" s="2"/>
      <c r="K242" s="2"/>
    </row>
    <row r="243" spans="2:11" x14ac:dyDescent="0.25">
      <c r="B243" s="2"/>
      <c r="C243" s="2"/>
      <c r="D243" s="2"/>
      <c r="E243" s="2"/>
      <c r="F243" s="2"/>
      <c r="G243" s="2"/>
      <c r="H243" s="2"/>
      <c r="I243" s="2"/>
      <c r="J243" s="2"/>
      <c r="K243" s="2"/>
    </row>
    <row r="244" spans="2:11" x14ac:dyDescent="0.25">
      <c r="B244" s="2"/>
      <c r="C244" s="2"/>
      <c r="D244" s="2"/>
      <c r="E244" s="2"/>
      <c r="F244" s="2"/>
      <c r="G244" s="2"/>
      <c r="H244" s="2"/>
      <c r="I244" s="2"/>
      <c r="J244" s="2"/>
      <c r="K244" s="2"/>
    </row>
    <row r="245" spans="2:11" x14ac:dyDescent="0.25">
      <c r="B245" s="2"/>
      <c r="C245" s="2"/>
      <c r="D245" s="2"/>
      <c r="E245" s="2"/>
      <c r="F245" s="2"/>
      <c r="G245" s="2"/>
      <c r="H245" s="2"/>
      <c r="I245" s="2"/>
      <c r="J245" s="2"/>
      <c r="K245" s="2"/>
    </row>
    <row r="246" spans="2:11" x14ac:dyDescent="0.25">
      <c r="B246" s="2"/>
      <c r="C246" s="2"/>
      <c r="D246" s="2"/>
      <c r="E246" s="2"/>
      <c r="F246" s="2"/>
      <c r="G246" s="2"/>
      <c r="H246" s="2"/>
      <c r="I246" s="2"/>
      <c r="J246" s="2"/>
      <c r="K246" s="2"/>
    </row>
    <row r="247" spans="2:11" x14ac:dyDescent="0.25">
      <c r="B247" s="2"/>
      <c r="C247" s="2"/>
      <c r="D247" s="2"/>
      <c r="E247" s="2"/>
      <c r="F247" s="2"/>
      <c r="G247" s="2"/>
      <c r="H247" s="2"/>
      <c r="I247" s="2"/>
      <c r="J247" s="2"/>
      <c r="K247" s="2"/>
    </row>
    <row r="248" spans="2:11" x14ac:dyDescent="0.25">
      <c r="B248" s="2"/>
      <c r="C248" s="2"/>
      <c r="D248" s="2"/>
      <c r="E248" s="2"/>
      <c r="F248" s="2"/>
      <c r="G248" s="2"/>
      <c r="H248" s="2"/>
      <c r="I248" s="2"/>
      <c r="J248" s="2"/>
      <c r="K248" s="2"/>
    </row>
    <row r="249" spans="2:11" x14ac:dyDescent="0.25">
      <c r="B249" s="2"/>
      <c r="C249" s="2"/>
      <c r="D249" s="2"/>
      <c r="E249" s="2"/>
      <c r="F249" s="2"/>
      <c r="G249" s="2"/>
      <c r="H249" s="2"/>
      <c r="I249" s="2"/>
      <c r="J249" s="2"/>
      <c r="K249" s="2"/>
    </row>
    <row r="250" spans="2:11" x14ac:dyDescent="0.25">
      <c r="B250" s="2"/>
      <c r="C250" s="2"/>
      <c r="D250" s="2"/>
      <c r="E250" s="2"/>
      <c r="F250" s="2"/>
      <c r="G250" s="2"/>
      <c r="H250" s="2"/>
      <c r="I250" s="2"/>
      <c r="J250" s="2"/>
      <c r="K250" s="2"/>
    </row>
    <row r="251" spans="2:11" x14ac:dyDescent="0.25">
      <c r="B251" s="2"/>
      <c r="C251" s="2"/>
      <c r="D251" s="2"/>
      <c r="E251" s="2"/>
      <c r="F251" s="2"/>
      <c r="G251" s="2"/>
      <c r="H251" s="2"/>
      <c r="I251" s="2"/>
      <c r="J251" s="2"/>
      <c r="K251" s="2"/>
    </row>
    <row r="252" spans="2:11" x14ac:dyDescent="0.25">
      <c r="B252" s="2"/>
      <c r="C252" s="2"/>
      <c r="D252" s="2"/>
      <c r="E252" s="2"/>
      <c r="F252" s="2"/>
      <c r="G252" s="2"/>
      <c r="H252" s="2"/>
      <c r="I252" s="2"/>
      <c r="J252" s="2"/>
      <c r="K252" s="2"/>
    </row>
    <row r="253" spans="2:11" x14ac:dyDescent="0.25">
      <c r="B253" s="2"/>
      <c r="C253" s="2"/>
      <c r="D253" s="2"/>
      <c r="E253" s="2"/>
      <c r="F253" s="2"/>
      <c r="G253" s="2"/>
      <c r="H253" s="2"/>
      <c r="I253" s="2"/>
      <c r="J253" s="2"/>
      <c r="K253" s="2"/>
    </row>
    <row r="254" spans="2:11" x14ac:dyDescent="0.25">
      <c r="B254" s="2"/>
      <c r="C254" s="2"/>
      <c r="D254" s="2"/>
      <c r="E254" s="2"/>
      <c r="F254" s="2"/>
      <c r="G254" s="2"/>
      <c r="H254" s="2"/>
      <c r="I254" s="2"/>
      <c r="J254" s="2"/>
      <c r="K254" s="2"/>
    </row>
    <row r="255" spans="2:11" x14ac:dyDescent="0.25">
      <c r="B255" s="2"/>
      <c r="C255" s="2"/>
      <c r="D255" s="2"/>
      <c r="E255" s="2"/>
      <c r="F255" s="2"/>
      <c r="G255" s="2"/>
      <c r="H255" s="2"/>
      <c r="I255" s="2"/>
      <c r="J255" s="2"/>
      <c r="K255" s="2"/>
    </row>
    <row r="256" spans="2:11" x14ac:dyDescent="0.25">
      <c r="B256" s="2"/>
      <c r="C256" s="2"/>
      <c r="D256" s="2"/>
      <c r="E256" s="2"/>
      <c r="F256" s="2"/>
      <c r="G256" s="2"/>
      <c r="H256" s="2"/>
      <c r="I256" s="2"/>
      <c r="J256" s="2"/>
      <c r="K256" s="2"/>
    </row>
  </sheetData>
  <sheetProtection sheet="1" objects="1" scenarios="1"/>
  <mergeCells count="59">
    <mergeCell ref="B25:C25"/>
    <mergeCell ref="I24:M24"/>
    <mergeCell ref="I25:M25"/>
    <mergeCell ref="F11:H12"/>
    <mergeCell ref="F13:H14"/>
    <mergeCell ref="L14:N14"/>
    <mergeCell ref="L13:M13"/>
    <mergeCell ref="I11:N12"/>
    <mergeCell ref="J13:K13"/>
    <mergeCell ref="I14:J14"/>
    <mergeCell ref="I18:N18"/>
    <mergeCell ref="B20:C20"/>
    <mergeCell ref="B21:C21"/>
    <mergeCell ref="B22:C22"/>
    <mergeCell ref="B23:C23"/>
    <mergeCell ref="B24:C24"/>
    <mergeCell ref="F15:G15"/>
    <mergeCell ref="F16:G16"/>
    <mergeCell ref="F17:G17"/>
    <mergeCell ref="I21:N21"/>
    <mergeCell ref="I22:M22"/>
    <mergeCell ref="I16:L16"/>
    <mergeCell ref="L15:N15"/>
    <mergeCell ref="I17:N17"/>
    <mergeCell ref="I15:J15"/>
    <mergeCell ref="M16:N16"/>
    <mergeCell ref="B11:D12"/>
    <mergeCell ref="B15:C15"/>
    <mergeCell ref="B16:C16"/>
    <mergeCell ref="B17:C17"/>
    <mergeCell ref="B18:C18"/>
    <mergeCell ref="B13:D14"/>
    <mergeCell ref="C2:E2"/>
    <mergeCell ref="G2:H2"/>
    <mergeCell ref="B3:N3"/>
    <mergeCell ref="B1:N1"/>
    <mergeCell ref="B6:I6"/>
    <mergeCell ref="J6:N6"/>
    <mergeCell ref="F18:G18"/>
    <mergeCell ref="F19:G19"/>
    <mergeCell ref="F20:G20"/>
    <mergeCell ref="F21:G21"/>
    <mergeCell ref="F22:G22"/>
    <mergeCell ref="I28:K28"/>
    <mergeCell ref="L28:N28"/>
    <mergeCell ref="B19:C19"/>
    <mergeCell ref="B27:C28"/>
    <mergeCell ref="D27:D28"/>
    <mergeCell ref="H27:H28"/>
    <mergeCell ref="F23:G23"/>
    <mergeCell ref="F24:G24"/>
    <mergeCell ref="F27:G28"/>
    <mergeCell ref="I19:M19"/>
    <mergeCell ref="I20:N20"/>
    <mergeCell ref="F26:H26"/>
    <mergeCell ref="I26:M26"/>
    <mergeCell ref="I23:M23"/>
    <mergeCell ref="B26:D26"/>
    <mergeCell ref="F25:G25"/>
  </mergeCells>
  <conditionalFormatting sqref="L8">
    <cfRule type="cellIs" dxfId="10" priority="17" operator="greaterThan">
      <formula>$M$8</formula>
    </cfRule>
  </conditionalFormatting>
  <conditionalFormatting sqref="I14:N14">
    <cfRule type="expression" dxfId="9" priority="11">
      <formula>$K$14="EXCEEDS"</formula>
    </cfRule>
    <cfRule type="expression" dxfId="8" priority="12">
      <formula>$K$14="IS UNDER"</formula>
    </cfRule>
  </conditionalFormatting>
  <conditionalFormatting sqref="I15:N15">
    <cfRule type="expression" dxfId="7" priority="8">
      <formula>$K$15="IS UNDER"</formula>
    </cfRule>
    <cfRule type="expression" dxfId="6" priority="9">
      <formula>$K$15="EXCEEDS"</formula>
    </cfRule>
  </conditionalFormatting>
  <conditionalFormatting sqref="I16:N16">
    <cfRule type="expression" dxfId="5" priority="6">
      <formula>$M$16="LONG LINES"</formula>
    </cfRule>
    <cfRule type="expression" dxfId="4" priority="7">
      <formula>$M$16="SHORT OR NO LINES"</formula>
    </cfRule>
  </conditionalFormatting>
  <conditionalFormatting sqref="I17:N17">
    <cfRule type="containsText" dxfId="3" priority="4" operator="containsText" text="Handle">
      <formula>NOT(ISERROR(SEARCH("Handle",I17)))</formula>
    </cfRule>
    <cfRule type="containsText" dxfId="2" priority="5" operator="containsText" text="&quot;hiring&quot;">
      <formula>NOT(ISERROR(SEARCH("""hiring""",I17)))</formula>
    </cfRule>
  </conditionalFormatting>
  <conditionalFormatting sqref="I18:N18">
    <cfRule type="containsText" dxfId="1" priority="1" operator="containsText" text="handle">
      <formula>NOT(ISERROR(SEARCH("handle",I18)))</formula>
    </cfRule>
    <cfRule type="containsText" dxfId="0" priority="2" operator="containsText" text="exceeds">
      <formula>NOT(ISERROR(SEARCH("exceeds",I18)))</formula>
    </cfRule>
  </conditionalFormatting>
  <dataValidations count="2">
    <dataValidation type="list" allowBlank="1" showInputMessage="1" showErrorMessage="1" sqref="K5" xr:uid="{00000000-0002-0000-0000-000000000000}">
      <formula1>EventCommission</formula1>
    </dataValidation>
    <dataValidation type="list" allowBlank="1" showInputMessage="1" showErrorMessage="1" sqref="G9 N5 N22:N26 K27 M27" xr:uid="{00000000-0002-0000-0000-000001000000}">
      <formula1>YesorNO</formula1>
    </dataValidation>
  </dataValidations>
  <pageMargins left="0.25" right="0.25" top="0.75" bottom="0.75" header="0.3" footer="0.3"/>
  <pageSetup scale="80" orientation="landscape" r:id="rId1"/>
  <headerFooter>
    <oddHeader>&amp;C&amp;"-,Bold"&amp;16Event Estimator</oddHeader>
    <oddFooter>&amp;C&amp;"Highway Gothic,Regular"©Food Vendors Reality 2011-2017</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Sheet2!$C$2:$C$100</xm:f>
          </x14:formula1>
          <xm:sqref>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4319F-AAD0-4FF8-A0A1-FC984E3D423B}">
  <sheetPr codeName="Sheet2"/>
  <dimension ref="A1:P68"/>
  <sheetViews>
    <sheetView workbookViewId="0">
      <selection activeCell="L17" sqref="L17"/>
    </sheetView>
  </sheetViews>
  <sheetFormatPr defaultRowHeight="15" x14ac:dyDescent="0.25"/>
  <cols>
    <col min="1" max="1" width="9.140625" style="58"/>
    <col min="2" max="9" width="12.7109375" style="87" customWidth="1"/>
    <col min="10" max="16384" width="9.140625" style="58"/>
  </cols>
  <sheetData>
    <row r="1" spans="2:9" ht="18.75" customHeight="1" x14ac:dyDescent="0.3">
      <c r="B1" s="126" t="str">
        <f>'Event Estimator'!B1</f>
        <v>Event Information</v>
      </c>
      <c r="C1" s="127"/>
      <c r="D1" s="127"/>
      <c r="E1" s="127"/>
      <c r="F1" s="127"/>
      <c r="G1" s="127"/>
      <c r="H1" s="127"/>
      <c r="I1" s="128"/>
    </row>
    <row r="2" spans="2:9" x14ac:dyDescent="0.25">
      <c r="B2" s="59" t="str">
        <f>'Event Estimator'!B2</f>
        <v>Event:</v>
      </c>
      <c r="C2" s="142">
        <f>'Event Estimator'!C2</f>
        <v>0</v>
      </c>
      <c r="D2" s="142"/>
      <c r="E2" s="142"/>
      <c r="F2" s="59" t="str">
        <f>'Event Estimator'!K2</f>
        <v>Dates</v>
      </c>
      <c r="G2" s="60">
        <f>'Event Estimator'!L2</f>
        <v>0</v>
      </c>
      <c r="H2" s="61" t="str">
        <f>'Event Estimator'!M2</f>
        <v>To</v>
      </c>
      <c r="I2" s="60">
        <f>'Event Estimator'!N2</f>
        <v>0</v>
      </c>
    </row>
    <row r="3" spans="2:9" x14ac:dyDescent="0.25">
      <c r="B3" s="59" t="str">
        <f>'Event Estimator'!F2</f>
        <v>City</v>
      </c>
      <c r="C3" s="135">
        <f>'Event Estimator'!G2</f>
        <v>0</v>
      </c>
      <c r="D3" s="136"/>
      <c r="E3" s="137"/>
      <c r="F3" s="59" t="str">
        <f>'Event Estimator'!I2</f>
        <v>State</v>
      </c>
      <c r="G3" s="135">
        <f>'Event Estimator'!J2</f>
        <v>0</v>
      </c>
      <c r="H3" s="136"/>
      <c r="I3" s="137"/>
    </row>
    <row r="4" spans="2:9" ht="18.75" customHeight="1" x14ac:dyDescent="0.3">
      <c r="B4" s="126" t="str">
        <f>'Event Estimator'!B3</f>
        <v>Research and Costs</v>
      </c>
      <c r="C4" s="127"/>
      <c r="D4" s="127"/>
      <c r="E4" s="127"/>
      <c r="F4" s="127"/>
      <c r="G4" s="127"/>
      <c r="H4" s="127"/>
      <c r="I4" s="128"/>
    </row>
    <row r="5" spans="2:9" ht="38.25" x14ac:dyDescent="0.25">
      <c r="B5" s="62" t="str">
        <f>'Event Estimator'!B4</f>
        <v>Estimated Attendance</v>
      </c>
      <c r="C5" s="62" t="str">
        <f>'Event Estimator'!C4</f>
        <v>Last Year Attendance</v>
      </c>
      <c r="D5" s="62" t="str">
        <f>'Event Estimator'!D4</f>
        <v>Number of days for event</v>
      </c>
      <c r="E5" s="62" t="str">
        <f>'Event Estimator'!E4</f>
        <v>Event application Fee</v>
      </c>
      <c r="F5" s="62" t="str">
        <f>'Event Estimator'!F4</f>
        <v>Site Rental Fee</v>
      </c>
      <c r="G5" s="62" t="str">
        <f>'Event Estimator'!G4</f>
        <v>Additional Fees (tables, electric etc.)</v>
      </c>
      <c r="H5" s="62" t="str">
        <f>'Event Estimator'!H4</f>
        <v>Damage deposit</v>
      </c>
      <c r="I5" s="62" t="str">
        <f>'Event Estimator'!I4</f>
        <v>Event permit cost</v>
      </c>
    </row>
    <row r="6" spans="2:9" x14ac:dyDescent="0.25">
      <c r="B6" s="63">
        <f>'Event Estimator'!B5</f>
        <v>0</v>
      </c>
      <c r="C6" s="63">
        <f>'Event Estimator'!C5</f>
        <v>0</v>
      </c>
      <c r="D6" s="63">
        <f>'Event Estimator'!D5</f>
        <v>0</v>
      </c>
      <c r="E6" s="64">
        <f>'Event Estimator'!E5</f>
        <v>0</v>
      </c>
      <c r="F6" s="64">
        <f>'Event Estimator'!F5</f>
        <v>0</v>
      </c>
      <c r="G6" s="64">
        <f>'Event Estimator'!G5</f>
        <v>0</v>
      </c>
      <c r="H6" s="64">
        <f>'Event Estimator'!H5</f>
        <v>0</v>
      </c>
      <c r="I6" s="64">
        <f>'Event Estimator'!I5</f>
        <v>0</v>
      </c>
    </row>
    <row r="7" spans="2:9" ht="38.25" customHeight="1" x14ac:dyDescent="0.25">
      <c r="B7" s="62" t="str">
        <f>'Event Estimator'!J4</f>
        <v>Additional insurance cost</v>
      </c>
      <c r="C7" s="62" t="str">
        <f>'Event Estimator'!K4</f>
        <v>Commission Rate %</v>
      </c>
      <c r="D7" s="62" t="str">
        <f>'Event Estimator'!L4</f>
        <v>Number of Competitors</v>
      </c>
      <c r="E7" s="62" t="str">
        <f>'Event Estimator'!M4</f>
        <v>Total Number of Hours Open</v>
      </c>
      <c r="F7" s="62" t="str">
        <f>'Event Estimator'!N4</f>
        <v>Food Event?</v>
      </c>
      <c r="G7" s="138"/>
      <c r="H7" s="139"/>
      <c r="I7" s="139"/>
    </row>
    <row r="8" spans="2:9" ht="15" customHeight="1" x14ac:dyDescent="0.25">
      <c r="B8" s="64">
        <f>'Event Estimator'!J5</f>
        <v>0</v>
      </c>
      <c r="C8" s="65">
        <f>'Event Estimator'!K5</f>
        <v>0</v>
      </c>
      <c r="D8" s="63">
        <f>'Event Estimator'!L5</f>
        <v>0</v>
      </c>
      <c r="E8" s="63">
        <f>'Event Estimator'!M5</f>
        <v>0</v>
      </c>
      <c r="F8" s="63">
        <f>'Event Estimator'!N5</f>
        <v>0</v>
      </c>
      <c r="G8" s="140"/>
      <c r="H8" s="141"/>
      <c r="I8" s="141"/>
    </row>
    <row r="9" spans="2:9" s="66" customFormat="1" ht="16.5" customHeight="1" x14ac:dyDescent="0.3">
      <c r="B9" s="126" t="str">
        <f>'Event Estimator'!B6</f>
        <v>Your Goals &amp; Costs</v>
      </c>
      <c r="C9" s="127"/>
      <c r="D9" s="127"/>
      <c r="E9" s="127"/>
      <c r="F9" s="127"/>
      <c r="G9" s="127"/>
      <c r="H9" s="127"/>
      <c r="I9" s="128"/>
    </row>
    <row r="10" spans="2:9" ht="60" x14ac:dyDescent="0.25">
      <c r="B10" s="59" t="str">
        <f>'Event Estimator'!B7</f>
        <v>Local Sales Tax Rate %</v>
      </c>
      <c r="C10" s="59" t="str">
        <f>'Event Estimator'!C7</f>
        <v>Number of Guests per hour you can serve</v>
      </c>
      <c r="D10" s="59" t="str">
        <f>'Event Estimator'!D7</f>
        <v>Average Check Goal</v>
      </c>
      <c r="E10" s="59" t="str">
        <f>'Event Estimator'!E7</f>
        <v>Variable Cost %</v>
      </c>
      <c r="F10" s="59" t="str">
        <f>'Event Estimator'!F7</f>
        <v>Operational Fixed Cost</v>
      </c>
      <c r="G10" s="59" t="str">
        <f>'Event Estimator'!G7</f>
        <v>Projected Labor Cost</v>
      </c>
      <c r="H10" s="59" t="str">
        <f>'Event Estimator'!H7</f>
        <v>My Guest % of Attendees</v>
      </c>
      <c r="I10" s="59" t="str">
        <f>'Event Estimator'!I7</f>
        <v>Projected Food &amp; Paper Cost % goal</v>
      </c>
    </row>
    <row r="11" spans="2:9" s="68" customFormat="1" x14ac:dyDescent="0.25">
      <c r="B11" s="67">
        <f>'Event Estimator'!B8</f>
        <v>0</v>
      </c>
      <c r="C11" s="63">
        <f>'Event Estimator'!C8</f>
        <v>0</v>
      </c>
      <c r="D11" s="63">
        <f>'Event Estimator'!D8</f>
        <v>0</v>
      </c>
      <c r="E11" s="67">
        <f>'Event Estimator'!E8</f>
        <v>0</v>
      </c>
      <c r="F11" s="64">
        <f>'Event Estimator'!F8</f>
        <v>0</v>
      </c>
      <c r="G11" s="64">
        <f>'Event Estimator'!G8</f>
        <v>0</v>
      </c>
      <c r="H11" s="65">
        <f>'Event Estimator'!H8</f>
        <v>0</v>
      </c>
      <c r="I11" s="67">
        <f>'Event Estimator'!I8</f>
        <v>0</v>
      </c>
    </row>
    <row r="12" spans="2:9" s="68" customFormat="1" ht="18.75" customHeight="1" x14ac:dyDescent="0.3">
      <c r="B12" s="129" t="str">
        <f>'Event Estimator'!J6</f>
        <v>Computation Information</v>
      </c>
      <c r="C12" s="129"/>
      <c r="D12" s="129"/>
      <c r="E12" s="129"/>
      <c r="F12" s="129"/>
      <c r="G12" s="129"/>
      <c r="H12" s="69"/>
      <c r="I12" s="69"/>
    </row>
    <row r="13" spans="2:9" s="68" customFormat="1" ht="38.25" customHeight="1" x14ac:dyDescent="0.25">
      <c r="B13" s="62" t="str">
        <f>'Event Estimator'!J7</f>
        <v>Average Potential Guests per day</v>
      </c>
      <c r="C13" s="62" t="str">
        <f>'Event Estimator'!K7</f>
        <v>Average hours open per day</v>
      </c>
      <c r="D13" s="62" t="str">
        <f>'Event Estimator'!L7</f>
        <v>Number of My Guests</v>
      </c>
      <c r="E13" s="62" t="str">
        <f>'Event Estimator'!M7</f>
        <v>Fair Share of Guests</v>
      </c>
      <c r="F13" s="62" t="str">
        <f>'Event Estimator'!N7</f>
        <v>Break Even Including Labor and Sales Tax</v>
      </c>
      <c r="G13" s="70" t="s">
        <v>71</v>
      </c>
      <c r="H13" s="71"/>
      <c r="I13" s="72"/>
    </row>
    <row r="14" spans="2:9" s="68" customFormat="1" ht="15.75" x14ac:dyDescent="0.25">
      <c r="B14" s="73" t="e">
        <f>'Event Estimator'!J8</f>
        <v>#DIV/0!</v>
      </c>
      <c r="C14" s="74" t="e">
        <f>'Event Estimator'!K8</f>
        <v>#DIV/0!</v>
      </c>
      <c r="D14" s="73" t="e">
        <f>'Event Estimator'!L8</f>
        <v>#DIV/0!</v>
      </c>
      <c r="E14" s="73" t="e">
        <f>'Event Estimator'!M8</f>
        <v>#DIV/0!</v>
      </c>
      <c r="F14" s="64">
        <f>'Event Estimator'!N8</f>
        <v>0</v>
      </c>
      <c r="G14" s="75" t="e">
        <f>'Event Estimator'!L28</f>
        <v>#DIV/0!</v>
      </c>
      <c r="H14" s="76"/>
      <c r="I14" s="76"/>
    </row>
    <row r="15" spans="2:9" s="77" customFormat="1" ht="40.5" customHeight="1" x14ac:dyDescent="0.25">
      <c r="B15" s="145" t="str">
        <f>'Event Estimator'!B11</f>
        <v>Fair Share Projected Gross Income</v>
      </c>
      <c r="C15" s="146"/>
      <c r="D15" s="145" t="str">
        <f>'Event Estimator'!F11</f>
        <v>My Guests Projected Gross Income</v>
      </c>
      <c r="E15" s="146"/>
      <c r="F15" s="151" t="s">
        <v>68</v>
      </c>
      <c r="G15" s="151"/>
      <c r="H15" s="151"/>
      <c r="I15" s="151"/>
    </row>
    <row r="16" spans="2:9" ht="25.5" customHeight="1" x14ac:dyDescent="0.35">
      <c r="B16" s="147" t="e">
        <f>'Event Estimator'!B13</f>
        <v>#DIV/0!</v>
      </c>
      <c r="C16" s="148"/>
      <c r="D16" s="147" t="e">
        <f>'Event Estimator'!F13</f>
        <v>#DIV/0!</v>
      </c>
      <c r="E16" s="148"/>
      <c r="F16" s="152"/>
      <c r="G16" s="153"/>
      <c r="H16" s="153"/>
      <c r="I16" s="154"/>
    </row>
    <row r="17" spans="2:9" ht="16.5" customHeight="1" x14ac:dyDescent="0.25">
      <c r="B17" s="78" t="str">
        <f>'Event Estimator'!B15</f>
        <v>Tax</v>
      </c>
      <c r="C17" s="79" t="e">
        <f>'Event Estimator'!D15</f>
        <v>#DIV/0!</v>
      </c>
      <c r="D17" s="78" t="str">
        <f>'Event Estimator'!F15</f>
        <v>Tax</v>
      </c>
      <c r="E17" s="80" t="e">
        <f>'Event Estimator'!H15</f>
        <v>#DIV/0!</v>
      </c>
      <c r="F17" s="155"/>
      <c r="G17" s="156"/>
      <c r="H17" s="156"/>
      <c r="I17" s="157"/>
    </row>
    <row r="18" spans="2:9" ht="16.5" customHeight="1" x14ac:dyDescent="0.25">
      <c r="B18" s="78" t="str">
        <f>'Event Estimator'!B16</f>
        <v>Net Sales</v>
      </c>
      <c r="C18" s="79" t="e">
        <f>'Event Estimator'!D16</f>
        <v>#DIV/0!</v>
      </c>
      <c r="D18" s="78" t="str">
        <f>'Event Estimator'!F16</f>
        <v>Net Sales</v>
      </c>
      <c r="E18" s="80" t="e">
        <f>'Event Estimator'!H16</f>
        <v>#DIV/0!</v>
      </c>
      <c r="F18" s="155"/>
      <c r="G18" s="156"/>
      <c r="H18" s="156"/>
      <c r="I18" s="157"/>
    </row>
    <row r="19" spans="2:9" ht="16.5" customHeight="1" x14ac:dyDescent="0.25">
      <c r="B19" s="78" t="str">
        <f>'Event Estimator'!B17</f>
        <v>Commission fee</v>
      </c>
      <c r="C19" s="79" t="e">
        <f>'Event Estimator'!D17</f>
        <v>#DIV/0!</v>
      </c>
      <c r="D19" s="78" t="str">
        <f>'Event Estimator'!F17</f>
        <v>Commission fee</v>
      </c>
      <c r="E19" s="80" t="e">
        <f>'Event Estimator'!H17</f>
        <v>#DIV/0!</v>
      </c>
      <c r="F19" s="155"/>
      <c r="G19" s="156"/>
      <c r="H19" s="156"/>
      <c r="I19" s="157"/>
    </row>
    <row r="20" spans="2:9" ht="16.5" customHeight="1" x14ac:dyDescent="0.25">
      <c r="B20" s="78" t="str">
        <f>'Event Estimator'!B18</f>
        <v>Event Fees</v>
      </c>
      <c r="C20" s="79">
        <f>'Event Estimator'!D18</f>
        <v>0</v>
      </c>
      <c r="D20" s="78" t="str">
        <f>'Event Estimator'!F18</f>
        <v>Event Fees</v>
      </c>
      <c r="E20" s="80">
        <f>'Event Estimator'!H18</f>
        <v>0</v>
      </c>
      <c r="F20" s="155"/>
      <c r="G20" s="156"/>
      <c r="H20" s="156"/>
      <c r="I20" s="157"/>
    </row>
    <row r="21" spans="2:9" ht="16.5" customHeight="1" x14ac:dyDescent="0.25">
      <c r="B21" s="78" t="str">
        <f>'Event Estimator'!B19</f>
        <v>Ops Fixed Cost</v>
      </c>
      <c r="C21" s="79">
        <f>'Event Estimator'!D19</f>
        <v>0</v>
      </c>
      <c r="D21" s="78" t="str">
        <f>'Event Estimator'!F19</f>
        <v>Ops Fixed Cost</v>
      </c>
      <c r="E21" s="80">
        <f>'Event Estimator'!H19</f>
        <v>0</v>
      </c>
      <c r="F21" s="155"/>
      <c r="G21" s="156"/>
      <c r="H21" s="156"/>
      <c r="I21" s="157"/>
    </row>
    <row r="22" spans="2:9" ht="16.5" customHeight="1" x14ac:dyDescent="0.25">
      <c r="B22" s="78" t="str">
        <f>'Event Estimator'!B20</f>
        <v>Variable Cost</v>
      </c>
      <c r="C22" s="79" t="e">
        <f>'Event Estimator'!D20</f>
        <v>#DIV/0!</v>
      </c>
      <c r="D22" s="78" t="str">
        <f>'Event Estimator'!F20</f>
        <v>Variable Cost</v>
      </c>
      <c r="E22" s="80" t="e">
        <f>'Event Estimator'!H20</f>
        <v>#DIV/0!</v>
      </c>
      <c r="F22" s="155"/>
      <c r="G22" s="156"/>
      <c r="H22" s="156"/>
      <c r="I22" s="157"/>
    </row>
    <row r="23" spans="2:9" ht="16.5" customHeight="1" x14ac:dyDescent="0.25">
      <c r="B23" s="78" t="str">
        <f>'Event Estimator'!B21</f>
        <v>Labor Cost</v>
      </c>
      <c r="C23" s="79">
        <f>'Event Estimator'!D21</f>
        <v>0</v>
      </c>
      <c r="D23" s="78" t="str">
        <f>'Event Estimator'!F21</f>
        <v>Labor Cost</v>
      </c>
      <c r="E23" s="80">
        <f>'Event Estimator'!H21</f>
        <v>0</v>
      </c>
      <c r="F23" s="155"/>
      <c r="G23" s="156"/>
      <c r="H23" s="156"/>
      <c r="I23" s="157"/>
    </row>
    <row r="24" spans="2:9" ht="16.5" customHeight="1" x14ac:dyDescent="0.25">
      <c r="B24" s="78" t="str">
        <f>'Event Estimator'!B22</f>
        <v>Profit/Loss</v>
      </c>
      <c r="C24" s="80" t="e">
        <f>'Event Estimator'!D22</f>
        <v>#DIV/0!</v>
      </c>
      <c r="D24" s="78" t="str">
        <f>'Event Estimator'!F22</f>
        <v>Profit/Loss</v>
      </c>
      <c r="E24" s="80" t="e">
        <f>'Event Estimator'!H22</f>
        <v>#DIV/0!</v>
      </c>
      <c r="F24" s="155"/>
      <c r="G24" s="156"/>
      <c r="H24" s="156"/>
      <c r="I24" s="157"/>
    </row>
    <row r="25" spans="2:9" ht="16.5" customHeight="1" x14ac:dyDescent="0.25">
      <c r="B25" s="78" t="str">
        <f>'Event Estimator'!B23</f>
        <v>Percent</v>
      </c>
      <c r="C25" s="81" t="e">
        <f>'Event Estimator'!D23</f>
        <v>#DIV/0!</v>
      </c>
      <c r="D25" s="78" t="str">
        <f>'Event Estimator'!F23</f>
        <v>Percent</v>
      </c>
      <c r="E25" s="81" t="e">
        <f>'Event Estimator'!H23</f>
        <v>#DIV/0!</v>
      </c>
      <c r="F25" s="155"/>
      <c r="G25" s="156"/>
      <c r="H25" s="156"/>
      <c r="I25" s="157"/>
    </row>
    <row r="26" spans="2:9" ht="16.5" customHeight="1" x14ac:dyDescent="0.25">
      <c r="B26" s="78" t="str">
        <f>'Event Estimator'!B24</f>
        <v>Owner Hours</v>
      </c>
      <c r="C26" s="78">
        <f>'Event Estimator'!D24</f>
        <v>0</v>
      </c>
      <c r="D26" s="78" t="str">
        <f>'Event Estimator'!F24</f>
        <v>Owner Hours</v>
      </c>
      <c r="E26" s="78">
        <f>'Event Estimator'!H24</f>
        <v>0</v>
      </c>
      <c r="F26" s="155"/>
      <c r="G26" s="156"/>
      <c r="H26" s="156"/>
      <c r="I26" s="157"/>
    </row>
    <row r="27" spans="2:9" ht="16.5" customHeight="1" x14ac:dyDescent="0.25">
      <c r="B27" s="78" t="str">
        <f>'Event Estimator'!B25</f>
        <v>Hourly wage for Owner</v>
      </c>
      <c r="C27" s="80" t="e">
        <f>'Event Estimator'!D25</f>
        <v>#DIV/0!</v>
      </c>
      <c r="D27" s="78" t="str">
        <f>'Event Estimator'!F25</f>
        <v>Hourly wage for Owner</v>
      </c>
      <c r="E27" s="80" t="e">
        <f>'Event Estimator'!H25</f>
        <v>#DIV/0!</v>
      </c>
      <c r="F27" s="155"/>
      <c r="G27" s="156"/>
      <c r="H27" s="156"/>
      <c r="I27" s="157"/>
    </row>
    <row r="28" spans="2:9" ht="16.5" customHeight="1" x14ac:dyDescent="0.25">
      <c r="B28" s="149" t="str">
        <f>'Event Estimator'!B27</f>
        <v>Food and Paper Inventory required to cover projection</v>
      </c>
      <c r="C28" s="133" t="e">
        <f>'Event Estimator'!D27</f>
        <v>#DIV/0!</v>
      </c>
      <c r="D28" s="149" t="str">
        <f>'Event Estimator'!F27</f>
        <v>Food and Paper Inventory required to cover projection</v>
      </c>
      <c r="E28" s="133" t="e">
        <f>'Event Estimator'!H27</f>
        <v>#DIV/0!</v>
      </c>
      <c r="F28" s="155"/>
      <c r="G28" s="156"/>
      <c r="H28" s="156"/>
      <c r="I28" s="157"/>
    </row>
    <row r="29" spans="2:9" ht="16.5" customHeight="1" x14ac:dyDescent="0.25">
      <c r="B29" s="150"/>
      <c r="C29" s="134"/>
      <c r="D29" s="150"/>
      <c r="E29" s="134"/>
      <c r="F29" s="158"/>
      <c r="G29" s="159"/>
      <c r="H29" s="159"/>
      <c r="I29" s="160"/>
    </row>
    <row r="30" spans="2:9" ht="16.5" customHeight="1" x14ac:dyDescent="0.25">
      <c r="B30" s="130" t="str">
        <f>'Event Estimator'!I22</f>
        <v>Is this a paid admission event?</v>
      </c>
      <c r="C30" s="131"/>
      <c r="D30" s="131"/>
      <c r="E30" s="131"/>
      <c r="F30" s="132"/>
      <c r="G30" s="82">
        <f>'Event Estimator'!N22</f>
        <v>0</v>
      </c>
      <c r="H30" s="143" t="str">
        <f>'Event Estimator'!I27</f>
        <v xml:space="preserve">Is the set up </v>
      </c>
      <c r="I30" s="144"/>
    </row>
    <row r="31" spans="2:9" ht="15" customHeight="1" x14ac:dyDescent="0.25">
      <c r="B31" s="130" t="str">
        <f>'Event Estimator'!I23</f>
        <v>Is there a guarantee minimum sales threshold?</v>
      </c>
      <c r="C31" s="131"/>
      <c r="D31" s="131"/>
      <c r="E31" s="131"/>
      <c r="F31" s="132"/>
      <c r="G31" s="82">
        <f>'Event Estimator'!N23</f>
        <v>0</v>
      </c>
      <c r="H31" s="83" t="str">
        <f>'Event Estimator'!J27</f>
        <v>food court?</v>
      </c>
      <c r="I31" s="83">
        <f>'Event Estimator'!K27</f>
        <v>0</v>
      </c>
    </row>
    <row r="32" spans="2:9" x14ac:dyDescent="0.25">
      <c r="B32" s="130" t="str">
        <f>'Event Estimator'!I24</f>
        <v>Is there a no competition clause?</v>
      </c>
      <c r="C32" s="131"/>
      <c r="D32" s="131"/>
      <c r="E32" s="131"/>
      <c r="F32" s="132"/>
      <c r="G32" s="82">
        <f>'Event Estimator'!N24</f>
        <v>0</v>
      </c>
      <c r="H32" s="83" t="str">
        <f>'Event Estimator'!L27</f>
        <v>scatter?</v>
      </c>
      <c r="I32" s="83">
        <f>'Event Estimator'!M27</f>
        <v>0</v>
      </c>
    </row>
    <row r="33" spans="2:16" ht="15" customHeight="1" x14ac:dyDescent="0.25">
      <c r="B33" s="130" t="str">
        <f>'Event Estimator'!I25</f>
        <v>Is there a supplier nearby for emergencies?</v>
      </c>
      <c r="C33" s="131"/>
      <c r="D33" s="131"/>
      <c r="E33" s="131"/>
      <c r="F33" s="132"/>
      <c r="G33" s="82">
        <f>'Event Estimator'!N25</f>
        <v>0</v>
      </c>
      <c r="H33" s="163"/>
      <c r="I33" s="164"/>
    </row>
    <row r="34" spans="2:16" ht="15" customHeight="1" x14ac:dyDescent="0.25">
      <c r="B34" s="130" t="str">
        <f>'Event Estimator'!I26</f>
        <v>Is there a certain food or drink restriction?</v>
      </c>
      <c r="C34" s="161"/>
      <c r="D34" s="161"/>
      <c r="E34" s="161"/>
      <c r="F34" s="162"/>
      <c r="G34" s="83">
        <f>'Event Estimator'!N26</f>
        <v>0</v>
      </c>
      <c r="H34" s="140"/>
      <c r="I34" s="141"/>
    </row>
    <row r="35" spans="2:16" ht="18.75" x14ac:dyDescent="0.25">
      <c r="B35" s="84"/>
      <c r="C35" s="85"/>
      <c r="D35" s="85"/>
      <c r="E35" s="85"/>
      <c r="F35" s="85"/>
      <c r="G35" s="85"/>
      <c r="H35" s="85"/>
      <c r="I35" s="86"/>
    </row>
    <row r="36" spans="2:16" x14ac:dyDescent="0.25">
      <c r="C36" s="88"/>
      <c r="D36" s="89"/>
      <c r="E36" s="89"/>
      <c r="F36" s="89"/>
      <c r="G36" s="89"/>
      <c r="H36" s="88"/>
      <c r="I36" s="86"/>
      <c r="P36" s="90"/>
    </row>
    <row r="37" spans="2:16" x14ac:dyDescent="0.25">
      <c r="C37" s="89"/>
      <c r="D37" s="89"/>
      <c r="E37" s="88"/>
      <c r="F37" s="89"/>
      <c r="G37" s="89"/>
      <c r="H37" s="89"/>
      <c r="I37" s="86"/>
    </row>
    <row r="38" spans="2:16" x14ac:dyDescent="0.25">
      <c r="C38" s="89"/>
      <c r="D38" s="89"/>
      <c r="E38" s="88"/>
      <c r="F38" s="89"/>
      <c r="G38" s="89"/>
      <c r="H38" s="89"/>
      <c r="I38" s="86"/>
    </row>
    <row r="39" spans="2:16" x14ac:dyDescent="0.25">
      <c r="C39" s="89"/>
      <c r="D39" s="89"/>
      <c r="E39" s="89"/>
      <c r="F39" s="89"/>
      <c r="G39" s="89"/>
      <c r="H39" s="89"/>
      <c r="I39" s="86"/>
    </row>
    <row r="40" spans="2:16" x14ac:dyDescent="0.25">
      <c r="C40" s="89"/>
      <c r="D40" s="89"/>
      <c r="E40" s="89"/>
      <c r="F40" s="89"/>
      <c r="G40" s="89"/>
      <c r="H40" s="89"/>
      <c r="I40" s="86"/>
    </row>
    <row r="41" spans="2:16" x14ac:dyDescent="0.25">
      <c r="C41" s="89"/>
      <c r="D41" s="89"/>
      <c r="E41" s="89"/>
      <c r="F41" s="89"/>
      <c r="G41" s="89"/>
      <c r="H41" s="89"/>
      <c r="I41" s="86"/>
    </row>
    <row r="42" spans="2:16" x14ac:dyDescent="0.25">
      <c r="C42" s="89"/>
      <c r="D42" s="89"/>
      <c r="E42" s="89"/>
      <c r="F42" s="89"/>
      <c r="G42" s="89"/>
      <c r="H42" s="89"/>
    </row>
    <row r="43" spans="2:16" x14ac:dyDescent="0.25">
      <c r="C43" s="89"/>
      <c r="D43" s="89"/>
      <c r="E43" s="89"/>
      <c r="F43" s="89"/>
      <c r="G43" s="89"/>
      <c r="H43" s="89"/>
    </row>
    <row r="48" spans="2:16" x14ac:dyDescent="0.25">
      <c r="B48" s="84"/>
      <c r="C48" s="84"/>
      <c r="D48" s="84"/>
      <c r="E48" s="84"/>
      <c r="F48" s="84"/>
      <c r="G48" s="84"/>
      <c r="H48" s="84"/>
      <c r="I48" s="84"/>
      <c r="J48" s="93"/>
    </row>
    <row r="49" spans="1:10" x14ac:dyDescent="0.25">
      <c r="B49" s="84"/>
      <c r="C49" s="84"/>
      <c r="D49" s="84"/>
      <c r="E49" s="84"/>
      <c r="F49" s="84"/>
      <c r="G49" s="84"/>
      <c r="H49" s="84"/>
      <c r="I49" s="84"/>
      <c r="J49" s="93"/>
    </row>
    <row r="50" spans="1:10" x14ac:dyDescent="0.25">
      <c r="B50" s="84"/>
      <c r="C50" s="84"/>
      <c r="D50" s="84"/>
      <c r="E50" s="84"/>
      <c r="F50" s="84"/>
      <c r="G50" s="84"/>
      <c r="H50" s="84"/>
      <c r="I50" s="84"/>
      <c r="J50" s="93"/>
    </row>
    <row r="51" spans="1:10" x14ac:dyDescent="0.25">
      <c r="A51" s="93"/>
      <c r="B51" s="84"/>
      <c r="C51" s="84"/>
      <c r="D51" s="84"/>
      <c r="E51" s="84"/>
      <c r="F51" s="84"/>
      <c r="G51" s="84"/>
      <c r="H51" s="84"/>
      <c r="I51" s="84"/>
      <c r="J51" s="93"/>
    </row>
    <row r="52" spans="1:10" x14ac:dyDescent="0.25">
      <c r="A52" s="93"/>
      <c r="B52" s="84"/>
      <c r="C52" s="84"/>
      <c r="D52" s="84"/>
      <c r="E52" s="84"/>
      <c r="F52" s="84"/>
      <c r="G52" s="84"/>
      <c r="H52" s="84"/>
      <c r="I52" s="84"/>
      <c r="J52" s="93"/>
    </row>
    <row r="53" spans="1:10" x14ac:dyDescent="0.25">
      <c r="A53" s="93"/>
      <c r="B53" s="84"/>
      <c r="C53" s="84"/>
      <c r="D53" s="84"/>
      <c r="E53" s="84"/>
      <c r="F53" s="84"/>
      <c r="G53" s="84"/>
      <c r="H53" s="84"/>
      <c r="I53" s="84"/>
      <c r="J53" s="93"/>
    </row>
    <row r="54" spans="1:10" x14ac:dyDescent="0.25">
      <c r="A54" s="93"/>
      <c r="B54" s="84"/>
      <c r="C54" s="84"/>
      <c r="D54" s="84"/>
      <c r="E54" s="84"/>
      <c r="F54" s="84"/>
      <c r="G54" s="84"/>
      <c r="H54" s="84"/>
      <c r="I54" s="84"/>
      <c r="J54" s="93"/>
    </row>
    <row r="55" spans="1:10" x14ac:dyDescent="0.25">
      <c r="A55" s="93"/>
      <c r="B55" s="84"/>
      <c r="C55" s="84"/>
      <c r="D55" s="84"/>
      <c r="E55" s="84"/>
      <c r="F55" s="84"/>
      <c r="G55" s="84"/>
      <c r="H55" s="84"/>
      <c r="I55" s="84"/>
      <c r="J55" s="93"/>
    </row>
    <row r="56" spans="1:10" x14ac:dyDescent="0.25">
      <c r="A56" s="93"/>
      <c r="B56" s="84"/>
      <c r="C56" s="84"/>
      <c r="D56" s="84"/>
      <c r="E56" s="84"/>
      <c r="F56" s="84"/>
      <c r="G56" s="84"/>
      <c r="H56" s="84"/>
      <c r="I56" s="84"/>
      <c r="J56" s="93"/>
    </row>
    <row r="57" spans="1:10" x14ac:dyDescent="0.25">
      <c r="A57" s="93"/>
      <c r="B57" s="84"/>
      <c r="C57" s="84"/>
      <c r="D57" s="84"/>
      <c r="E57" s="84"/>
      <c r="F57" s="84"/>
      <c r="G57" s="84"/>
      <c r="H57" s="84"/>
      <c r="I57" s="84"/>
      <c r="J57" s="93"/>
    </row>
    <row r="58" spans="1:10" x14ac:dyDescent="0.25">
      <c r="A58" s="93"/>
      <c r="B58" s="84"/>
      <c r="C58" s="84"/>
      <c r="D58" s="84"/>
      <c r="E58" s="84"/>
      <c r="F58" s="84"/>
      <c r="G58" s="84"/>
      <c r="H58" s="84"/>
      <c r="I58" s="84"/>
      <c r="J58" s="93"/>
    </row>
    <row r="59" spans="1:10" x14ac:dyDescent="0.25">
      <c r="A59" s="93"/>
      <c r="B59" s="84"/>
      <c r="C59" s="84"/>
      <c r="D59" s="84"/>
      <c r="E59" s="84"/>
      <c r="F59" s="84"/>
      <c r="G59" s="84"/>
      <c r="H59" s="84"/>
      <c r="I59" s="84"/>
      <c r="J59" s="93"/>
    </row>
    <row r="60" spans="1:10" x14ac:dyDescent="0.25">
      <c r="A60" s="93"/>
      <c r="B60" s="84"/>
      <c r="C60" s="84"/>
      <c r="D60" s="84"/>
      <c r="E60" s="84"/>
      <c r="F60" s="84"/>
      <c r="G60" s="84"/>
      <c r="H60" s="84"/>
      <c r="I60" s="84"/>
      <c r="J60" s="93"/>
    </row>
    <row r="61" spans="1:10" x14ac:dyDescent="0.25">
      <c r="A61" s="93"/>
      <c r="B61" s="84"/>
      <c r="C61" s="84"/>
      <c r="D61" s="84"/>
      <c r="E61" s="84"/>
      <c r="F61" s="84"/>
      <c r="G61" s="84"/>
      <c r="H61" s="84"/>
      <c r="I61" s="84"/>
      <c r="J61" s="93"/>
    </row>
    <row r="62" spans="1:10" x14ac:dyDescent="0.25">
      <c r="A62" s="93"/>
      <c r="B62" s="84"/>
      <c r="C62" s="84"/>
      <c r="D62" s="84"/>
      <c r="E62" s="84"/>
      <c r="F62" s="84"/>
      <c r="G62" s="84"/>
      <c r="H62" s="84"/>
      <c r="I62" s="84"/>
      <c r="J62" s="93"/>
    </row>
    <row r="63" spans="1:10" x14ac:dyDescent="0.25">
      <c r="A63" s="93"/>
      <c r="B63" s="84"/>
      <c r="C63" s="84"/>
      <c r="D63" s="84"/>
      <c r="E63" s="84"/>
      <c r="F63" s="84"/>
      <c r="G63" s="84"/>
      <c r="H63" s="84"/>
      <c r="I63" s="84"/>
      <c r="J63" s="93"/>
    </row>
    <row r="64" spans="1:10" x14ac:dyDescent="0.25">
      <c r="A64" s="93"/>
      <c r="B64" s="84"/>
      <c r="C64" s="84"/>
      <c r="D64" s="84"/>
      <c r="E64" s="84"/>
      <c r="F64" s="84"/>
      <c r="G64" s="84"/>
      <c r="H64" s="84"/>
      <c r="I64" s="84"/>
      <c r="J64" s="93"/>
    </row>
    <row r="65" spans="1:10" x14ac:dyDescent="0.25">
      <c r="A65" s="93"/>
      <c r="B65" s="84"/>
      <c r="C65" s="84"/>
      <c r="D65" s="84"/>
      <c r="E65" s="84"/>
      <c r="F65" s="84"/>
      <c r="G65" s="84"/>
      <c r="H65" s="84"/>
      <c r="I65" s="84"/>
      <c r="J65" s="93"/>
    </row>
    <row r="66" spans="1:10" x14ac:dyDescent="0.25">
      <c r="A66" s="93"/>
      <c r="B66" s="84"/>
      <c r="C66" s="84"/>
      <c r="D66" s="84"/>
      <c r="E66" s="84"/>
      <c r="F66" s="84"/>
      <c r="G66" s="84"/>
      <c r="H66" s="84"/>
      <c r="I66" s="84"/>
      <c r="J66" s="93"/>
    </row>
    <row r="67" spans="1:10" x14ac:dyDescent="0.25">
      <c r="A67" s="93"/>
      <c r="B67" s="84"/>
      <c r="C67" s="84"/>
      <c r="D67" s="84"/>
      <c r="E67" s="84"/>
      <c r="F67" s="84"/>
      <c r="G67" s="84"/>
      <c r="H67" s="84"/>
      <c r="I67" s="84"/>
      <c r="J67" s="93"/>
    </row>
    <row r="68" spans="1:10" x14ac:dyDescent="0.25">
      <c r="A68" s="93"/>
      <c r="B68" s="84"/>
      <c r="C68" s="84"/>
      <c r="D68" s="84"/>
      <c r="E68" s="84"/>
      <c r="F68" s="84"/>
      <c r="G68" s="84"/>
      <c r="H68" s="84"/>
      <c r="I68" s="84"/>
      <c r="J68" s="93"/>
    </row>
  </sheetData>
  <sheetProtection sheet="1" objects="1" scenarios="1"/>
  <mergeCells count="25">
    <mergeCell ref="B34:F34"/>
    <mergeCell ref="B31:F31"/>
    <mergeCell ref="B32:F32"/>
    <mergeCell ref="B30:F30"/>
    <mergeCell ref="H33:I34"/>
    <mergeCell ref="C3:E3"/>
    <mergeCell ref="G3:I3"/>
    <mergeCell ref="B1:I1"/>
    <mergeCell ref="B4:I4"/>
    <mergeCell ref="G7:I8"/>
    <mergeCell ref="C2:E2"/>
    <mergeCell ref="B9:I9"/>
    <mergeCell ref="B12:G12"/>
    <mergeCell ref="B33:F33"/>
    <mergeCell ref="C28:C29"/>
    <mergeCell ref="E28:E29"/>
    <mergeCell ref="H30:I30"/>
    <mergeCell ref="B15:C15"/>
    <mergeCell ref="B16:C16"/>
    <mergeCell ref="D15:E15"/>
    <mergeCell ref="D16:E16"/>
    <mergeCell ref="B28:B29"/>
    <mergeCell ref="D28:D29"/>
    <mergeCell ref="F15:I15"/>
    <mergeCell ref="F16:I29"/>
  </mergeCells>
  <pageMargins left="0.25" right="0.25" top="0.75" bottom="0.75" header="0.3" footer="0.3"/>
  <pageSetup fitToHeight="2" orientation="portrait" r:id="rId1"/>
  <headerFooter>
    <oddHeader>&amp;C&amp;"-,Bold"&amp;16Event Estimator</oddHeader>
    <oddFooter xml:space="preserve">&amp;C&amp;"Highway Gothic,Regular"©Food Vendors Reality 2011-2017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J100"/>
  <sheetViews>
    <sheetView topLeftCell="A78" workbookViewId="0">
      <selection activeCell="L17" sqref="L17"/>
    </sheetView>
  </sheetViews>
  <sheetFormatPr defaultRowHeight="15" x14ac:dyDescent="0.25"/>
  <cols>
    <col min="2" max="2" width="25.140625" customWidth="1"/>
    <col min="3" max="3" width="14.140625" bestFit="1" customWidth="1"/>
  </cols>
  <sheetData>
    <row r="1" spans="2:10" x14ac:dyDescent="0.25">
      <c r="B1" t="s">
        <v>72</v>
      </c>
      <c r="C1" t="s">
        <v>0</v>
      </c>
      <c r="D1" t="s">
        <v>16</v>
      </c>
    </row>
    <row r="2" spans="2:10" x14ac:dyDescent="0.25">
      <c r="B2" s="1">
        <v>0</v>
      </c>
      <c r="C2" s="1">
        <v>0.01</v>
      </c>
      <c r="D2" t="s">
        <v>17</v>
      </c>
    </row>
    <row r="3" spans="2:10" x14ac:dyDescent="0.25">
      <c r="B3" s="1">
        <v>0.01</v>
      </c>
      <c r="C3" s="1">
        <v>0.02</v>
      </c>
      <c r="D3" t="s">
        <v>18</v>
      </c>
    </row>
    <row r="4" spans="2:10" x14ac:dyDescent="0.25">
      <c r="B4" s="1">
        <v>0.02</v>
      </c>
      <c r="C4" s="1">
        <v>0.03</v>
      </c>
    </row>
    <row r="5" spans="2:10" x14ac:dyDescent="0.25">
      <c r="B5" s="1">
        <v>0.03</v>
      </c>
      <c r="C5" s="1">
        <v>0.04</v>
      </c>
      <c r="H5" t="s">
        <v>30</v>
      </c>
    </row>
    <row r="6" spans="2:10" x14ac:dyDescent="0.25">
      <c r="B6" s="1">
        <v>0.04</v>
      </c>
      <c r="C6" s="1">
        <v>0.05</v>
      </c>
      <c r="H6">
        <f>IF('Event Estimator'!N5="Yes",200,400)</f>
        <v>400</v>
      </c>
      <c r="I6">
        <f>H6+100</f>
        <v>500</v>
      </c>
      <c r="J6">
        <f>AVERAGE(H6:I6)</f>
        <v>450</v>
      </c>
    </row>
    <row r="7" spans="2:10" x14ac:dyDescent="0.25">
      <c r="B7" s="1">
        <v>0.05</v>
      </c>
      <c r="C7" s="1">
        <v>0.06</v>
      </c>
    </row>
    <row r="8" spans="2:10" x14ac:dyDescent="0.25">
      <c r="B8" s="1">
        <v>0.06</v>
      </c>
      <c r="C8" s="1">
        <v>7.0000000000000007E-2</v>
      </c>
    </row>
    <row r="9" spans="2:10" x14ac:dyDescent="0.25">
      <c r="B9" s="1">
        <v>7.0000000000000007E-2</v>
      </c>
      <c r="C9" s="1">
        <v>0.08</v>
      </c>
    </row>
    <row r="10" spans="2:10" x14ac:dyDescent="0.25">
      <c r="B10" s="1">
        <v>0.08</v>
      </c>
      <c r="C10" s="1">
        <v>0.09</v>
      </c>
    </row>
    <row r="11" spans="2:10" x14ac:dyDescent="0.25">
      <c r="B11" s="1">
        <v>0.09</v>
      </c>
      <c r="C11" s="1">
        <v>0.1</v>
      </c>
      <c r="H11" s="1">
        <v>5</v>
      </c>
    </row>
    <row r="12" spans="2:10" x14ac:dyDescent="0.25">
      <c r="B12" s="1">
        <v>0.1</v>
      </c>
      <c r="C12" s="1">
        <v>0.11</v>
      </c>
    </row>
    <row r="13" spans="2:10" x14ac:dyDescent="0.25">
      <c r="B13" s="1">
        <v>0.11</v>
      </c>
      <c r="C13" s="1">
        <v>0.12</v>
      </c>
    </row>
    <row r="14" spans="2:10" x14ac:dyDescent="0.25">
      <c r="B14" s="1">
        <v>0.12</v>
      </c>
      <c r="C14" s="1">
        <v>0.13</v>
      </c>
    </row>
    <row r="15" spans="2:10" x14ac:dyDescent="0.25">
      <c r="B15" s="1">
        <v>0.13</v>
      </c>
      <c r="C15" s="1">
        <v>0.14000000000000001</v>
      </c>
      <c r="H15">
        <v>7</v>
      </c>
    </row>
    <row r="16" spans="2:10" x14ac:dyDescent="0.25">
      <c r="B16" s="1">
        <v>0.14000000000000001</v>
      </c>
      <c r="C16" s="1">
        <v>0.15</v>
      </c>
    </row>
    <row r="17" spans="2:3" x14ac:dyDescent="0.25">
      <c r="B17" s="1">
        <v>0.15</v>
      </c>
      <c r="C17" s="1">
        <v>0.16</v>
      </c>
    </row>
    <row r="18" spans="2:3" x14ac:dyDescent="0.25">
      <c r="B18" s="1">
        <v>0.16</v>
      </c>
      <c r="C18" s="1">
        <v>0.17</v>
      </c>
    </row>
    <row r="19" spans="2:3" x14ac:dyDescent="0.25">
      <c r="B19" s="1">
        <v>0.17</v>
      </c>
      <c r="C19" s="1">
        <v>0.18</v>
      </c>
    </row>
    <row r="20" spans="2:3" x14ac:dyDescent="0.25">
      <c r="B20" s="1">
        <v>0.18</v>
      </c>
      <c r="C20" s="1">
        <v>0.19</v>
      </c>
    </row>
    <row r="21" spans="2:3" x14ac:dyDescent="0.25">
      <c r="B21" s="1">
        <v>0.19</v>
      </c>
      <c r="C21" s="1">
        <v>0.2</v>
      </c>
    </row>
    <row r="22" spans="2:3" x14ac:dyDescent="0.25">
      <c r="B22" s="1">
        <v>0.2</v>
      </c>
      <c r="C22" s="1">
        <v>0.21</v>
      </c>
    </row>
    <row r="23" spans="2:3" x14ac:dyDescent="0.25">
      <c r="B23" s="1">
        <v>0.21</v>
      </c>
      <c r="C23" s="1">
        <v>0.22</v>
      </c>
    </row>
    <row r="24" spans="2:3" x14ac:dyDescent="0.25">
      <c r="B24" s="1">
        <v>0.22</v>
      </c>
      <c r="C24" s="1">
        <v>0.23</v>
      </c>
    </row>
    <row r="25" spans="2:3" x14ac:dyDescent="0.25">
      <c r="B25" s="1">
        <v>0.23</v>
      </c>
      <c r="C25" s="1">
        <v>0.24</v>
      </c>
    </row>
    <row r="26" spans="2:3" x14ac:dyDescent="0.25">
      <c r="B26" s="1">
        <v>0.24</v>
      </c>
      <c r="C26" s="1">
        <v>0.25</v>
      </c>
    </row>
    <row r="27" spans="2:3" x14ac:dyDescent="0.25">
      <c r="B27" s="1">
        <v>0.25</v>
      </c>
      <c r="C27" s="1">
        <v>0.26</v>
      </c>
    </row>
    <row r="28" spans="2:3" x14ac:dyDescent="0.25">
      <c r="B28" s="1">
        <v>0.26</v>
      </c>
      <c r="C28" s="1">
        <v>0.27</v>
      </c>
    </row>
    <row r="29" spans="2:3" x14ac:dyDescent="0.25">
      <c r="B29" s="1">
        <v>0.27</v>
      </c>
      <c r="C29" s="1">
        <v>0.28000000000000003</v>
      </c>
    </row>
    <row r="30" spans="2:3" x14ac:dyDescent="0.25">
      <c r="B30" s="1">
        <v>0.28000000000000003</v>
      </c>
      <c r="C30" s="1">
        <v>0.28999999999999998</v>
      </c>
    </row>
    <row r="31" spans="2:3" x14ac:dyDescent="0.25">
      <c r="B31" s="1">
        <v>0.28999999999999998</v>
      </c>
      <c r="C31" s="1">
        <v>0.3</v>
      </c>
    </row>
    <row r="32" spans="2:3" x14ac:dyDescent="0.25">
      <c r="B32" s="1">
        <v>0.3</v>
      </c>
      <c r="C32" s="1">
        <v>0.31</v>
      </c>
    </row>
    <row r="33" spans="2:3" x14ac:dyDescent="0.25">
      <c r="B33" s="1">
        <v>0.31</v>
      </c>
      <c r="C33" s="1">
        <v>0.32</v>
      </c>
    </row>
    <row r="34" spans="2:3" x14ac:dyDescent="0.25">
      <c r="B34" s="1">
        <v>0.32</v>
      </c>
      <c r="C34" s="1">
        <v>0.33</v>
      </c>
    </row>
    <row r="35" spans="2:3" x14ac:dyDescent="0.25">
      <c r="B35" s="1">
        <v>0.33</v>
      </c>
      <c r="C35" s="1">
        <v>0.34</v>
      </c>
    </row>
    <row r="36" spans="2:3" x14ac:dyDescent="0.25">
      <c r="B36" s="1">
        <v>0.34</v>
      </c>
      <c r="C36" s="1">
        <v>0.35</v>
      </c>
    </row>
    <row r="37" spans="2:3" x14ac:dyDescent="0.25">
      <c r="B37" s="1">
        <v>0.35</v>
      </c>
      <c r="C37" s="1">
        <v>0.36</v>
      </c>
    </row>
    <row r="38" spans="2:3" x14ac:dyDescent="0.25">
      <c r="B38" s="1">
        <v>0.36</v>
      </c>
      <c r="C38" s="1">
        <v>0.37</v>
      </c>
    </row>
    <row r="39" spans="2:3" x14ac:dyDescent="0.25">
      <c r="B39" s="1">
        <v>0.37</v>
      </c>
      <c r="C39" s="1">
        <v>0.38</v>
      </c>
    </row>
    <row r="40" spans="2:3" x14ac:dyDescent="0.25">
      <c r="B40" s="1">
        <v>0.38</v>
      </c>
      <c r="C40" s="1">
        <v>0.39</v>
      </c>
    </row>
    <row r="41" spans="2:3" x14ac:dyDescent="0.25">
      <c r="B41" s="1">
        <v>0.39</v>
      </c>
      <c r="C41" s="1">
        <v>0.4</v>
      </c>
    </row>
    <row r="42" spans="2:3" x14ac:dyDescent="0.25">
      <c r="B42" s="1">
        <v>0.4</v>
      </c>
      <c r="C42" s="1">
        <v>0.41</v>
      </c>
    </row>
    <row r="43" spans="2:3" x14ac:dyDescent="0.25">
      <c r="B43" s="1">
        <v>0.41</v>
      </c>
      <c r="C43" s="1">
        <v>0.42</v>
      </c>
    </row>
    <row r="44" spans="2:3" x14ac:dyDescent="0.25">
      <c r="B44" s="1">
        <v>0.42</v>
      </c>
      <c r="C44" s="1">
        <v>0.43</v>
      </c>
    </row>
    <row r="45" spans="2:3" x14ac:dyDescent="0.25">
      <c r="B45" s="1">
        <v>0.43</v>
      </c>
      <c r="C45" s="1">
        <v>0.44</v>
      </c>
    </row>
    <row r="46" spans="2:3" x14ac:dyDescent="0.25">
      <c r="B46" s="1">
        <v>0.44</v>
      </c>
      <c r="C46" s="1">
        <v>0.45</v>
      </c>
    </row>
    <row r="47" spans="2:3" x14ac:dyDescent="0.25">
      <c r="B47" s="1">
        <v>0.45</v>
      </c>
      <c r="C47" s="1">
        <v>0.46</v>
      </c>
    </row>
    <row r="48" spans="2:3" x14ac:dyDescent="0.25">
      <c r="B48" s="1">
        <v>0.46</v>
      </c>
      <c r="C48" s="1">
        <v>0.47</v>
      </c>
    </row>
    <row r="49" spans="2:3" x14ac:dyDescent="0.25">
      <c r="B49" s="1">
        <v>0.47</v>
      </c>
      <c r="C49" s="1">
        <v>0.48</v>
      </c>
    </row>
    <row r="50" spans="2:3" x14ac:dyDescent="0.25">
      <c r="B50" s="1">
        <v>0.48</v>
      </c>
      <c r="C50" s="1">
        <v>0.49</v>
      </c>
    </row>
    <row r="51" spans="2:3" x14ac:dyDescent="0.25">
      <c r="B51" s="1">
        <v>0.49</v>
      </c>
      <c r="C51" s="1">
        <v>0.5</v>
      </c>
    </row>
    <row r="52" spans="2:3" x14ac:dyDescent="0.25">
      <c r="C52" s="1">
        <v>0.51</v>
      </c>
    </row>
    <row r="53" spans="2:3" x14ac:dyDescent="0.25">
      <c r="C53" s="1">
        <v>0.52</v>
      </c>
    </row>
    <row r="54" spans="2:3" x14ac:dyDescent="0.25">
      <c r="C54" s="1">
        <v>0.53</v>
      </c>
    </row>
    <row r="55" spans="2:3" x14ac:dyDescent="0.25">
      <c r="C55" s="1">
        <v>0.54</v>
      </c>
    </row>
    <row r="56" spans="2:3" x14ac:dyDescent="0.25">
      <c r="C56" s="1">
        <v>0.55000000000000004</v>
      </c>
    </row>
    <row r="57" spans="2:3" x14ac:dyDescent="0.25">
      <c r="C57" s="1">
        <v>0.56000000000000005</v>
      </c>
    </row>
    <row r="58" spans="2:3" x14ac:dyDescent="0.25">
      <c r="C58" s="1">
        <v>0.56999999999999995</v>
      </c>
    </row>
    <row r="59" spans="2:3" x14ac:dyDescent="0.25">
      <c r="C59" s="1">
        <v>0.57999999999999996</v>
      </c>
    </row>
    <row r="60" spans="2:3" x14ac:dyDescent="0.25">
      <c r="C60" s="1">
        <v>0.59</v>
      </c>
    </row>
    <row r="61" spans="2:3" x14ac:dyDescent="0.25">
      <c r="C61" s="1">
        <v>0.6</v>
      </c>
    </row>
    <row r="62" spans="2:3" x14ac:dyDescent="0.25">
      <c r="C62" s="1">
        <v>0.61</v>
      </c>
    </row>
    <row r="63" spans="2:3" x14ac:dyDescent="0.25">
      <c r="C63" s="1">
        <v>0.62</v>
      </c>
    </row>
    <row r="64" spans="2:3" x14ac:dyDescent="0.25">
      <c r="C64" s="1">
        <v>0.63</v>
      </c>
    </row>
    <row r="65" spans="3:3" x14ac:dyDescent="0.25">
      <c r="C65" s="1">
        <v>0.64</v>
      </c>
    </row>
    <row r="66" spans="3:3" x14ac:dyDescent="0.25">
      <c r="C66" s="1">
        <v>0.65</v>
      </c>
    </row>
    <row r="67" spans="3:3" x14ac:dyDescent="0.25">
      <c r="C67" s="1">
        <v>0.66</v>
      </c>
    </row>
    <row r="68" spans="3:3" x14ac:dyDescent="0.25">
      <c r="C68" s="1">
        <v>0.67</v>
      </c>
    </row>
    <row r="69" spans="3:3" x14ac:dyDescent="0.25">
      <c r="C69" s="1">
        <v>0.68</v>
      </c>
    </row>
    <row r="70" spans="3:3" x14ac:dyDescent="0.25">
      <c r="C70" s="1">
        <v>0.69</v>
      </c>
    </row>
    <row r="71" spans="3:3" x14ac:dyDescent="0.25">
      <c r="C71" s="1">
        <v>0.7</v>
      </c>
    </row>
    <row r="72" spans="3:3" x14ac:dyDescent="0.25">
      <c r="C72" s="1">
        <v>0.71</v>
      </c>
    </row>
    <row r="73" spans="3:3" x14ac:dyDescent="0.25">
      <c r="C73" s="1">
        <v>0.72000000000000097</v>
      </c>
    </row>
    <row r="74" spans="3:3" x14ac:dyDescent="0.25">
      <c r="C74" s="1">
        <v>0.73000000000000098</v>
      </c>
    </row>
    <row r="75" spans="3:3" x14ac:dyDescent="0.25">
      <c r="C75" s="1">
        <v>0.74000000000000099</v>
      </c>
    </row>
    <row r="76" spans="3:3" x14ac:dyDescent="0.25">
      <c r="C76" s="1">
        <v>0.750000000000001</v>
      </c>
    </row>
    <row r="77" spans="3:3" x14ac:dyDescent="0.25">
      <c r="C77" s="1">
        <v>0.76000000000000101</v>
      </c>
    </row>
    <row r="78" spans="3:3" x14ac:dyDescent="0.25">
      <c r="C78" s="1">
        <v>0.77000000000000102</v>
      </c>
    </row>
    <row r="79" spans="3:3" x14ac:dyDescent="0.25">
      <c r="C79" s="1">
        <v>0.78000000000000103</v>
      </c>
    </row>
    <row r="80" spans="3:3" x14ac:dyDescent="0.25">
      <c r="C80" s="1">
        <v>0.79000000000000103</v>
      </c>
    </row>
    <row r="81" spans="3:3" x14ac:dyDescent="0.25">
      <c r="C81" s="1">
        <v>0.80000000000000104</v>
      </c>
    </row>
    <row r="82" spans="3:3" x14ac:dyDescent="0.25">
      <c r="C82" s="1">
        <v>0.81000000000000105</v>
      </c>
    </row>
    <row r="83" spans="3:3" x14ac:dyDescent="0.25">
      <c r="C83" s="1">
        <v>0.82000000000000095</v>
      </c>
    </row>
    <row r="84" spans="3:3" x14ac:dyDescent="0.25">
      <c r="C84" s="1">
        <v>0.83000000000000096</v>
      </c>
    </row>
    <row r="85" spans="3:3" x14ac:dyDescent="0.25">
      <c r="C85" s="1">
        <v>0.84000000000000097</v>
      </c>
    </row>
    <row r="86" spans="3:3" x14ac:dyDescent="0.25">
      <c r="C86" s="1">
        <v>0.85000000000000098</v>
      </c>
    </row>
    <row r="87" spans="3:3" x14ac:dyDescent="0.25">
      <c r="C87" s="1">
        <v>0.86000000000000099</v>
      </c>
    </row>
    <row r="88" spans="3:3" x14ac:dyDescent="0.25">
      <c r="C88" s="1">
        <v>0.87000000000000099</v>
      </c>
    </row>
    <row r="89" spans="3:3" x14ac:dyDescent="0.25">
      <c r="C89" s="1">
        <v>0.880000000000001</v>
      </c>
    </row>
    <row r="90" spans="3:3" x14ac:dyDescent="0.25">
      <c r="C90" s="1">
        <v>0.89000000000000101</v>
      </c>
    </row>
    <row r="91" spans="3:3" x14ac:dyDescent="0.25">
      <c r="C91" s="1">
        <v>0.90000000000000102</v>
      </c>
    </row>
    <row r="92" spans="3:3" x14ac:dyDescent="0.25">
      <c r="C92" s="1">
        <v>0.91000000000000103</v>
      </c>
    </row>
    <row r="93" spans="3:3" x14ac:dyDescent="0.25">
      <c r="C93" s="1">
        <v>0.92000000000000104</v>
      </c>
    </row>
    <row r="94" spans="3:3" x14ac:dyDescent="0.25">
      <c r="C94" s="1">
        <v>0.93000000000000105</v>
      </c>
    </row>
    <row r="95" spans="3:3" x14ac:dyDescent="0.25">
      <c r="C95" s="1">
        <v>0.94000000000000095</v>
      </c>
    </row>
    <row r="96" spans="3:3" x14ac:dyDescent="0.25">
      <c r="C96" s="1">
        <v>0.95000000000000095</v>
      </c>
    </row>
    <row r="97" spans="3:3" x14ac:dyDescent="0.25">
      <c r="C97" s="1">
        <v>0.96000000000000096</v>
      </c>
    </row>
    <row r="98" spans="3:3" x14ac:dyDescent="0.25">
      <c r="C98" s="1">
        <v>0.97000000000000097</v>
      </c>
    </row>
    <row r="99" spans="3:3" x14ac:dyDescent="0.25">
      <c r="C99" s="1">
        <v>0.98000000000000098</v>
      </c>
    </row>
    <row r="100" spans="3:3" x14ac:dyDescent="0.25">
      <c r="C100" s="1">
        <v>0.99000000000000099</v>
      </c>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6" r:id="rId3" name="Drop Down 4">
              <controlPr defaultSize="0" autoLine="0" autoPict="0">
                <anchor moveWithCells="1">
                  <from>
                    <xdr:col>7</xdr:col>
                    <xdr:colOff>9525</xdr:colOff>
                    <xdr:row>10</xdr:row>
                    <xdr:rowOff>57150</xdr:rowOff>
                  </from>
                  <to>
                    <xdr:col>8</xdr:col>
                    <xdr:colOff>247650</xdr:colOff>
                    <xdr:row>11</xdr:row>
                    <xdr:rowOff>104775</xdr:rowOff>
                  </to>
                </anchor>
              </controlPr>
            </control>
          </mc:Choice>
        </mc:AlternateContent>
        <mc:AlternateContent xmlns:mc="http://schemas.openxmlformats.org/markup-compatibility/2006">
          <mc:Choice Requires="x14">
            <control shapeId="3077" r:id="rId4" name="Drop Down 5">
              <controlPr defaultSize="0" autoLine="0" autoPict="0">
                <anchor moveWithCells="1">
                  <from>
                    <xdr:col>9</xdr:col>
                    <xdr:colOff>28575</xdr:colOff>
                    <xdr:row>12</xdr:row>
                    <xdr:rowOff>123825</xdr:rowOff>
                  </from>
                  <to>
                    <xdr:col>10</xdr:col>
                    <xdr:colOff>333375</xdr:colOff>
                    <xdr:row>17</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Event Estimator</vt:lpstr>
      <vt:lpstr>Printer Friendly</vt:lpstr>
      <vt:lpstr>Sheet2</vt:lpstr>
      <vt:lpstr>EventCommission</vt:lpstr>
      <vt:lpstr>GuestsEatingPercent</vt:lpstr>
      <vt:lpstr>PercentToEvent</vt:lpstr>
      <vt:lpstr>'Event Estimator'!Print_Area</vt:lpstr>
      <vt:lpstr>'Printer Friendly'!Print_Area</vt:lpstr>
      <vt:lpstr>YesorNO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Moore</dc:creator>
  <cp:lastModifiedBy>Bill Moore</cp:lastModifiedBy>
  <cp:lastPrinted>2017-10-26T19:28:42Z</cp:lastPrinted>
  <dcterms:created xsi:type="dcterms:W3CDTF">2017-08-12T00:12:04Z</dcterms:created>
  <dcterms:modified xsi:type="dcterms:W3CDTF">2017-12-07T19:03:32Z</dcterms:modified>
</cp:coreProperties>
</file>